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11016"/>
  </bookViews>
  <sheets>
    <sheet name="说明" sheetId="7" r:id="rId1"/>
    <sheet name="台账" sheetId="1" r:id="rId2"/>
    <sheet name="能源1季度" sheetId="6" r:id="rId3"/>
    <sheet name="能源2季度" sheetId="5" r:id="rId4"/>
    <sheet name="能源3季度" sheetId="4" r:id="rId5"/>
    <sheet name="能源4季度" sheetId="2" r:id="rId6"/>
  </sheets>
  <calcPr calcId="124519"/>
</workbook>
</file>

<file path=xl/calcChain.xml><?xml version="1.0" encoding="utf-8"?>
<calcChain xmlns="http://schemas.openxmlformats.org/spreadsheetml/2006/main">
  <c r="C30" i="6"/>
  <c r="AL22" i="1"/>
  <c r="AK22"/>
  <c r="AB22"/>
  <c r="AA22"/>
  <c r="R22"/>
  <c r="Q22"/>
  <c r="J22"/>
  <c r="AD22" s="1"/>
  <c r="AN22" s="1"/>
  <c r="I22"/>
  <c r="AL21"/>
  <c r="AK21"/>
  <c r="AB21"/>
  <c r="AA21"/>
  <c r="R21"/>
  <c r="Q21"/>
  <c r="J21"/>
  <c r="I21"/>
  <c r="T20"/>
  <c r="AD20" s="1"/>
  <c r="AN20" s="1"/>
  <c r="AL19"/>
  <c r="AK19"/>
  <c r="AB19"/>
  <c r="AA19"/>
  <c r="R19"/>
  <c r="T19" s="1"/>
  <c r="Q19"/>
  <c r="J19"/>
  <c r="I19"/>
  <c r="T18"/>
  <c r="AD18" s="1"/>
  <c r="AN18" s="1"/>
  <c r="AL17"/>
  <c r="AK17"/>
  <c r="AB17"/>
  <c r="AA17"/>
  <c r="R17"/>
  <c r="Q17"/>
  <c r="J17"/>
  <c r="H22" i="6" s="1"/>
  <c r="I17" i="1"/>
  <c r="E22" i="6" s="1"/>
  <c r="AL16" i="1"/>
  <c r="AK16"/>
  <c r="AB16"/>
  <c r="AA16"/>
  <c r="R16"/>
  <c r="Q16"/>
  <c r="S16" s="1"/>
  <c r="E21" i="5" s="1"/>
  <c r="J16" i="1"/>
  <c r="H21" i="6" s="1"/>
  <c r="I16" i="1"/>
  <c r="E21" i="6" s="1"/>
  <c r="AL15" i="1"/>
  <c r="AK15"/>
  <c r="AB15"/>
  <c r="AA15"/>
  <c r="R15"/>
  <c r="Q15"/>
  <c r="J15"/>
  <c r="H20" i="6" s="1"/>
  <c r="I15" i="1"/>
  <c r="E20" i="6" s="1"/>
  <c r="AL14" i="1"/>
  <c r="AK14"/>
  <c r="AB14"/>
  <c r="AA14"/>
  <c r="R14"/>
  <c r="Q14"/>
  <c r="S14" s="1"/>
  <c r="E19" i="5" s="1"/>
  <c r="J14" i="1"/>
  <c r="H19" i="6" s="1"/>
  <c r="I14" i="1"/>
  <c r="E19" i="6" s="1"/>
  <c r="AL13" i="1"/>
  <c r="AK13"/>
  <c r="AB13"/>
  <c r="AA13"/>
  <c r="R13"/>
  <c r="Q13"/>
  <c r="J13"/>
  <c r="I13"/>
  <c r="AL12"/>
  <c r="AK12"/>
  <c r="AB12"/>
  <c r="AA12"/>
  <c r="R12"/>
  <c r="Q12"/>
  <c r="S12" s="1"/>
  <c r="J12"/>
  <c r="I12"/>
  <c r="E18" i="6" s="1"/>
  <c r="AL11" i="1"/>
  <c r="AK11"/>
  <c r="AB11"/>
  <c r="AA11"/>
  <c r="R11"/>
  <c r="Q11"/>
  <c r="J11"/>
  <c r="I11"/>
  <c r="AL10"/>
  <c r="AK10"/>
  <c r="AB10"/>
  <c r="AA10"/>
  <c r="R10"/>
  <c r="Q10"/>
  <c r="S10" s="1"/>
  <c r="J10"/>
  <c r="H17" i="6" s="1"/>
  <c r="I10" i="1"/>
  <c r="E17" i="6" s="1"/>
  <c r="AL9" i="1"/>
  <c r="AK9"/>
  <c r="AB9"/>
  <c r="AA9"/>
  <c r="R9"/>
  <c r="Q9"/>
  <c r="J9"/>
  <c r="H16" i="6" s="1"/>
  <c r="I9" i="1"/>
  <c r="E16" i="6" s="1"/>
  <c r="AL8" i="1"/>
  <c r="AK8"/>
  <c r="AB8"/>
  <c r="AA8"/>
  <c r="R8"/>
  <c r="Q8"/>
  <c r="J8"/>
  <c r="H15" i="6" s="1"/>
  <c r="I8" i="1"/>
  <c r="AL7"/>
  <c r="AK7"/>
  <c r="AB7"/>
  <c r="AA7"/>
  <c r="R7"/>
  <c r="Q7"/>
  <c r="J7"/>
  <c r="H14" i="6" s="1"/>
  <c r="I7" i="1"/>
  <c r="E14" i="6" s="1"/>
  <c r="AL6" i="1"/>
  <c r="AK6"/>
  <c r="AB6"/>
  <c r="AA6"/>
  <c r="R6"/>
  <c r="Q6"/>
  <c r="S6" s="1"/>
  <c r="E13" i="5" s="1"/>
  <c r="J6" i="1"/>
  <c r="H13" i="6" s="1"/>
  <c r="I6" i="1"/>
  <c r="E13" i="6" s="1"/>
  <c r="AD6" i="1" l="1"/>
  <c r="H13" i="4" s="1"/>
  <c r="AD7" i="1"/>
  <c r="H14" i="4" s="1"/>
  <c r="AD11" i="1"/>
  <c r="AN11" s="1"/>
  <c r="AD15"/>
  <c r="H20" i="4" s="1"/>
  <c r="T12" i="1"/>
  <c r="S19"/>
  <c r="AC22"/>
  <c r="AM22" s="1"/>
  <c r="AD13"/>
  <c r="AC21"/>
  <c r="AM21" s="1"/>
  <c r="AC10"/>
  <c r="AC12"/>
  <c r="E18" i="4" s="1"/>
  <c r="AC13" i="1"/>
  <c r="AM13" s="1"/>
  <c r="AC16"/>
  <c r="E21" i="4" s="1"/>
  <c r="H23" i="6"/>
  <c r="AD19" i="1"/>
  <c r="AN19" s="1"/>
  <c r="H23" i="2" s="1"/>
  <c r="T21" i="1"/>
  <c r="T6"/>
  <c r="H13" i="5" s="1"/>
  <c r="T9" i="1"/>
  <c r="H16" i="5" s="1"/>
  <c r="T11" i="1"/>
  <c r="T13"/>
  <c r="H18" i="5" s="1"/>
  <c r="AN13" i="1"/>
  <c r="T15"/>
  <c r="H20" i="5" s="1"/>
  <c r="T17" i="1"/>
  <c r="H22" i="5" s="1"/>
  <c r="AC19" i="1"/>
  <c r="AM19" s="1"/>
  <c r="S21"/>
  <c r="AD21"/>
  <c r="AD17"/>
  <c r="H22" i="4" s="1"/>
  <c r="AD9" i="1"/>
  <c r="H16" i="4" s="1"/>
  <c r="AC6" i="1"/>
  <c r="E13" i="4" s="1"/>
  <c r="AC7" i="1"/>
  <c r="E14" i="4" s="1"/>
  <c r="S11" i="1"/>
  <c r="E17" i="5" s="1"/>
  <c r="AC14" i="1"/>
  <c r="E19" i="4" s="1"/>
  <c r="E23" i="6"/>
  <c r="AN6" i="1"/>
  <c r="H13" i="2" s="1"/>
  <c r="AM10" i="1"/>
  <c r="AM12"/>
  <c r="E18" i="2" s="1"/>
  <c r="AN21" i="1"/>
  <c r="AC8"/>
  <c r="E15" i="4" s="1"/>
  <c r="S9" i="1"/>
  <c r="E16" i="5" s="1"/>
  <c r="AC11" i="1"/>
  <c r="AM11" s="1"/>
  <c r="S13"/>
  <c r="E18" i="5" s="1"/>
  <c r="T10" i="1"/>
  <c r="H17" i="5" s="1"/>
  <c r="AD12" i="1"/>
  <c r="T16"/>
  <c r="H21" i="5" s="1"/>
  <c r="S7" i="1"/>
  <c r="E14" i="5" s="1"/>
  <c r="AC9" i="1"/>
  <c r="S15"/>
  <c r="E20" i="5" s="1"/>
  <c r="AC15" i="1"/>
  <c r="S17"/>
  <c r="E22" i="5" s="1"/>
  <c r="AC17" i="1"/>
  <c r="T22"/>
  <c r="H18" i="6"/>
  <c r="H23" i="4"/>
  <c r="AD14" i="1"/>
  <c r="S22"/>
  <c r="AD10"/>
  <c r="T14"/>
  <c r="H19" i="5" s="1"/>
  <c r="AD16" i="1"/>
  <c r="T7"/>
  <c r="H14" i="5" s="1"/>
  <c r="AM8" i="1"/>
  <c r="E15" i="2" s="1"/>
  <c r="AM7" i="1"/>
  <c r="E14" i="2" s="1"/>
  <c r="E15" i="6"/>
  <c r="T8" i="1"/>
  <c r="H15" i="5" s="1"/>
  <c r="AD8" i="1"/>
  <c r="S8"/>
  <c r="E15" i="5" s="1"/>
  <c r="AN9" i="1" l="1"/>
  <c r="H16" i="2" s="1"/>
  <c r="AM14" i="1"/>
  <c r="E19" i="2" s="1"/>
  <c r="E23" i="5"/>
  <c r="E24" s="1"/>
  <c r="H23"/>
  <c r="AN7" i="1"/>
  <c r="H14" i="2" s="1"/>
  <c r="AN15" i="1"/>
  <c r="H20" i="2" s="1"/>
  <c r="E23" i="4"/>
  <c r="E24" i="6"/>
  <c r="AM6" i="1"/>
  <c r="E13" i="2" s="1"/>
  <c r="E23"/>
  <c r="AM16" i="1"/>
  <c r="E21" i="2" s="1"/>
  <c r="E17"/>
  <c r="AN17" i="1"/>
  <c r="H22" i="2" s="1"/>
  <c r="H17" i="4"/>
  <c r="AN10" i="1"/>
  <c r="H17" i="2" s="1"/>
  <c r="E22" i="4"/>
  <c r="AM17" i="1"/>
  <c r="E22" i="2" s="1"/>
  <c r="E16" i="4"/>
  <c r="AM9" i="1"/>
  <c r="E16" i="2" s="1"/>
  <c r="H18" i="4"/>
  <c r="AN12" i="1"/>
  <c r="H18" i="2" s="1"/>
  <c r="AN16" i="1"/>
  <c r="H21" i="2" s="1"/>
  <c r="H21" i="4"/>
  <c r="H19"/>
  <c r="AN14" i="1"/>
  <c r="H19" i="2" s="1"/>
  <c r="E20" i="4"/>
  <c r="AM15" i="1"/>
  <c r="E20" i="2" s="1"/>
  <c r="E17" i="4"/>
  <c r="AN8" i="1"/>
  <c r="H15" i="2" s="1"/>
  <c r="H15" i="4"/>
  <c r="E24" i="2" l="1"/>
  <c r="E24" i="4"/>
</calcChain>
</file>

<file path=xl/comments1.xml><?xml version="1.0" encoding="utf-8"?>
<comments xmlns="http://schemas.openxmlformats.org/spreadsheetml/2006/main">
  <authors>
    <author>陆屹(拟稿)</author>
  </authors>
  <commentList>
    <comment ref="A18" authorId="0">
      <text>
        <r>
          <rPr>
            <b/>
            <sz val="9"/>
            <rFont val="宋体"/>
            <family val="3"/>
            <charset val="134"/>
          </rPr>
          <t>未实现热计量，按面积收取热力费用的单位，</t>
        </r>
        <r>
          <rPr>
            <b/>
            <sz val="9"/>
            <rFont val="Tahoma"/>
            <family val="2"/>
          </rPr>
          <t>2022</t>
        </r>
        <r>
          <rPr>
            <b/>
            <sz val="9"/>
            <rFont val="宋体"/>
            <family val="3"/>
            <charset val="134"/>
          </rPr>
          <t>年年报和</t>
        </r>
        <r>
          <rPr>
            <b/>
            <sz val="9"/>
            <rFont val="Tahoma"/>
            <family val="2"/>
          </rPr>
          <t>2023</t>
        </r>
        <r>
          <rPr>
            <b/>
            <sz val="9"/>
            <rFont val="宋体"/>
            <family val="3"/>
            <charset val="134"/>
          </rPr>
          <t>年季报，外购热力单价为</t>
        </r>
        <r>
          <rPr>
            <b/>
            <sz val="9"/>
            <rFont val="Tahoma"/>
            <family val="2"/>
          </rPr>
          <t>115</t>
        </r>
        <r>
          <rPr>
            <b/>
            <sz val="9"/>
            <rFont val="宋体"/>
            <family val="3"/>
            <charset val="134"/>
          </rPr>
          <t>元</t>
        </r>
        <r>
          <rPr>
            <b/>
            <sz val="9"/>
            <rFont val="Tahoma"/>
            <family val="2"/>
          </rPr>
          <t>/</t>
        </r>
        <r>
          <rPr>
            <b/>
            <sz val="9"/>
            <rFont val="宋体"/>
            <family val="3"/>
            <charset val="134"/>
          </rPr>
          <t>百万千焦</t>
        </r>
        <r>
          <rPr>
            <sz val="9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9"/>
            <rFont val="宋体"/>
            <family val="3"/>
            <charset val="134"/>
          </rPr>
          <t xml:space="preserve">按照采暖季缴费金额进行分摊，请填报分摊后的金额
</t>
        </r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季度消费金额</t>
        </r>
        <r>
          <rPr>
            <b/>
            <sz val="9"/>
            <rFont val="Tahoma"/>
            <family val="2"/>
          </rPr>
          <t>=</t>
        </r>
        <r>
          <rPr>
            <b/>
            <sz val="9"/>
            <rFont val="宋体"/>
            <family val="3"/>
            <charset val="134"/>
          </rPr>
          <t>总金额</t>
        </r>
        <r>
          <rPr>
            <b/>
            <sz val="9"/>
            <rFont val="Tahoma"/>
            <family val="2"/>
          </rPr>
          <t>/4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b/>
            <sz val="9"/>
            <rFont val="Tahoma"/>
            <family val="2"/>
          </rPr>
          <t>*2.5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sz val="9"/>
            <rFont val="Tahoma"/>
            <family val="2"/>
          </rPr>
          <t xml:space="preserve">
</t>
        </r>
      </text>
    </comment>
    <comment ref="AL18" authorId="0">
      <text>
        <r>
          <rPr>
            <b/>
            <sz val="9"/>
            <rFont val="宋体"/>
            <family val="3"/>
            <charset val="134"/>
          </rPr>
          <t xml:space="preserve">按照采暖季缴费金额进行分摊，请填报分摊后的金额
</t>
        </r>
        <r>
          <rPr>
            <b/>
            <sz val="9"/>
            <rFont val="Tahoma"/>
            <family val="2"/>
          </rPr>
          <t>4</t>
        </r>
        <r>
          <rPr>
            <b/>
            <sz val="9"/>
            <rFont val="宋体"/>
            <family val="3"/>
            <charset val="134"/>
          </rPr>
          <t>季度消费金额</t>
        </r>
        <r>
          <rPr>
            <b/>
            <sz val="9"/>
            <rFont val="Tahoma"/>
            <family val="2"/>
          </rPr>
          <t>=</t>
        </r>
        <r>
          <rPr>
            <b/>
            <sz val="9"/>
            <rFont val="宋体"/>
            <family val="3"/>
            <charset val="134"/>
          </rPr>
          <t>总金额</t>
        </r>
        <r>
          <rPr>
            <b/>
            <sz val="9"/>
            <rFont val="Tahoma"/>
            <family val="2"/>
          </rPr>
          <t>/4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b/>
            <sz val="9"/>
            <rFont val="Tahoma"/>
            <family val="2"/>
          </rPr>
          <t>*1.5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sz val="9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rFont val="宋体"/>
            <family val="3"/>
            <charset val="134"/>
          </rPr>
          <t>公式中已包含分摊后的热计量基价</t>
        </r>
      </text>
    </comment>
    <comment ref="AL19" authorId="0">
      <text>
        <r>
          <rPr>
            <b/>
            <sz val="9"/>
            <rFont val="宋体"/>
            <family val="3"/>
            <charset val="134"/>
          </rPr>
          <t>公式中已包含分摊后的热计量基价</t>
        </r>
        <r>
          <rPr>
            <sz val="9"/>
            <rFont val="Tahoma"/>
            <family val="2"/>
          </rPr>
          <t xml:space="preserve">
</t>
        </r>
      </text>
    </comment>
    <comment ref="A20" authorId="0">
      <text>
        <r>
          <rPr>
            <b/>
            <sz val="9"/>
            <rFont val="宋体"/>
            <family val="3"/>
            <charset val="134"/>
          </rPr>
          <t>陆屹</t>
        </r>
        <r>
          <rPr>
            <b/>
            <sz val="9"/>
            <rFont val="Tahoma"/>
            <family val="2"/>
          </rPr>
          <t>(</t>
        </r>
        <r>
          <rPr>
            <b/>
            <sz val="9"/>
            <rFont val="宋体"/>
            <family val="3"/>
            <charset val="134"/>
          </rPr>
          <t>拟稿</t>
        </r>
        <r>
          <rPr>
            <b/>
            <sz val="9"/>
            <rFont val="Tahoma"/>
            <family val="2"/>
          </rPr>
          <t>):</t>
        </r>
        <r>
          <rPr>
            <sz val="9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rFont val="宋体"/>
            <family val="3"/>
            <charset val="134"/>
          </rPr>
          <t>有采暖季使用热计量的单位才会有热计量基价</t>
        </r>
        <r>
          <rPr>
            <sz val="9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rFont val="宋体"/>
            <family val="3"/>
            <charset val="134"/>
          </rPr>
          <t xml:space="preserve">实现热计量的单位在采暖季的时候需要缴纳基价费用，请填报分摊后的金额
</t>
        </r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季度基价</t>
        </r>
        <r>
          <rPr>
            <b/>
            <sz val="9"/>
            <rFont val="Tahoma"/>
            <family val="2"/>
          </rPr>
          <t>=</t>
        </r>
        <r>
          <rPr>
            <b/>
            <sz val="9"/>
            <rFont val="宋体"/>
            <family val="3"/>
            <charset val="134"/>
          </rPr>
          <t>采暖季基价费用</t>
        </r>
        <r>
          <rPr>
            <b/>
            <sz val="9"/>
            <rFont val="Tahoma"/>
            <family val="2"/>
          </rPr>
          <t>/4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b/>
            <sz val="9"/>
            <rFont val="Tahoma"/>
            <family val="2"/>
          </rPr>
          <t>*2.5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sz val="9"/>
            <rFont val="Tahoma"/>
            <family val="2"/>
          </rPr>
          <t xml:space="preserve">
</t>
        </r>
      </text>
    </comment>
    <comment ref="AL20" authorId="0">
      <text>
        <r>
          <rPr>
            <b/>
            <sz val="9"/>
            <rFont val="宋体"/>
            <family val="3"/>
            <charset val="134"/>
          </rPr>
          <t xml:space="preserve">实现热计量的单位在采暖季的时候需要缴纳基价费用，请填报分摊后的金额
</t>
        </r>
        <r>
          <rPr>
            <b/>
            <sz val="9"/>
            <rFont val="Tahoma"/>
            <family val="2"/>
          </rPr>
          <t>4</t>
        </r>
        <r>
          <rPr>
            <b/>
            <sz val="9"/>
            <rFont val="宋体"/>
            <family val="3"/>
            <charset val="134"/>
          </rPr>
          <t>季度基价</t>
        </r>
        <r>
          <rPr>
            <b/>
            <sz val="9"/>
            <rFont val="Tahoma"/>
            <family val="2"/>
          </rPr>
          <t>=</t>
        </r>
        <r>
          <rPr>
            <b/>
            <sz val="9"/>
            <rFont val="宋体"/>
            <family val="3"/>
            <charset val="134"/>
          </rPr>
          <t>采暖季基价费用</t>
        </r>
        <r>
          <rPr>
            <b/>
            <sz val="9"/>
            <rFont val="Tahoma"/>
            <family val="2"/>
          </rPr>
          <t>/4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b/>
            <sz val="9"/>
            <rFont val="Tahoma"/>
            <family val="2"/>
          </rPr>
          <t>*1.5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sz val="9"/>
            <rFont val="Tahoma"/>
            <family val="2"/>
          </rPr>
          <t xml:space="preserve">
</t>
        </r>
      </text>
    </comment>
    <comment ref="B21" authorId="0">
      <text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吨</t>
        </r>
        <r>
          <rPr>
            <b/>
            <sz val="9"/>
            <rFont val="Tahoma"/>
            <family val="2"/>
          </rPr>
          <t>=1</t>
        </r>
        <r>
          <rPr>
            <b/>
            <sz val="9"/>
            <rFont val="宋体"/>
            <family val="3"/>
            <charset val="134"/>
          </rPr>
          <t>立方米</t>
        </r>
        <r>
          <rPr>
            <sz val="9"/>
            <rFont val="Tahoma"/>
            <family val="2"/>
          </rPr>
          <t xml:space="preserve">
</t>
        </r>
      </text>
    </comment>
    <comment ref="B22" authorId="0">
      <text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吨</t>
        </r>
        <r>
          <rPr>
            <b/>
            <sz val="9"/>
            <rFont val="Tahoma"/>
            <family val="2"/>
          </rPr>
          <t>=1</t>
        </r>
        <r>
          <rPr>
            <b/>
            <sz val="9"/>
            <rFont val="宋体"/>
            <family val="3"/>
            <charset val="134"/>
          </rPr>
          <t>立方米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<sst xmlns="http://schemas.openxmlformats.org/spreadsheetml/2006/main" count="517" uniqueCount="134">
  <si>
    <t>非工业单位能源消费统计电子台账</t>
  </si>
  <si>
    <r>
      <rPr>
        <sz val="10"/>
        <rFont val="华文宋体"/>
        <family val="3"/>
        <charset val="134"/>
      </rPr>
      <t>金额计量单位：</t>
    </r>
    <r>
      <rPr>
        <sz val="10"/>
        <color rgb="FFFF0000"/>
        <rFont val="华文宋体"/>
        <family val="3"/>
        <charset val="134"/>
      </rPr>
      <t>元</t>
    </r>
  </si>
  <si>
    <t>品种</t>
  </si>
  <si>
    <t>计量单位</t>
  </si>
  <si>
    <t>第一季度</t>
  </si>
  <si>
    <r>
      <rPr>
        <sz val="10"/>
        <rFont val="华文宋体"/>
        <family val="3"/>
        <charset val="134"/>
      </rPr>
      <t xml:space="preserve">第一季度
</t>
    </r>
    <r>
      <rPr>
        <sz val="10"/>
        <color rgb="FFFF0000"/>
        <rFont val="华文宋体"/>
        <family val="3"/>
        <charset val="134"/>
      </rPr>
      <t>当季</t>
    </r>
  </si>
  <si>
    <t>第二季度</t>
  </si>
  <si>
    <r>
      <rPr>
        <sz val="10"/>
        <rFont val="华文宋体"/>
        <family val="3"/>
        <charset val="134"/>
      </rPr>
      <t xml:space="preserve">第二季度
</t>
    </r>
    <r>
      <rPr>
        <sz val="10"/>
        <color rgb="FFFF0000"/>
        <rFont val="华文宋体"/>
        <family val="3"/>
        <charset val="134"/>
      </rPr>
      <t>当季</t>
    </r>
  </si>
  <si>
    <r>
      <rPr>
        <sz val="10"/>
        <rFont val="华文宋体"/>
        <family val="3"/>
        <charset val="134"/>
      </rPr>
      <t>一至二季度</t>
    </r>
    <r>
      <rPr>
        <sz val="10"/>
        <color rgb="FFFF0000"/>
        <rFont val="华文宋体"/>
        <family val="3"/>
        <charset val="134"/>
      </rPr>
      <t>累计</t>
    </r>
  </si>
  <si>
    <t>第三季度</t>
  </si>
  <si>
    <r>
      <rPr>
        <sz val="10"/>
        <rFont val="华文宋体"/>
        <family val="3"/>
        <charset val="134"/>
      </rPr>
      <t xml:space="preserve">第三季度
</t>
    </r>
    <r>
      <rPr>
        <sz val="10"/>
        <color rgb="FFFF0000"/>
        <rFont val="华文宋体"/>
        <family val="3"/>
        <charset val="134"/>
      </rPr>
      <t>当季</t>
    </r>
  </si>
  <si>
    <r>
      <rPr>
        <sz val="10"/>
        <rFont val="华文宋体"/>
        <family val="3"/>
        <charset val="134"/>
      </rPr>
      <t>一至三季度</t>
    </r>
    <r>
      <rPr>
        <sz val="10"/>
        <color rgb="FFFF0000"/>
        <rFont val="华文宋体"/>
        <family val="3"/>
        <charset val="134"/>
      </rPr>
      <t>累计</t>
    </r>
  </si>
  <si>
    <t>第四季度</t>
  </si>
  <si>
    <r>
      <rPr>
        <sz val="10"/>
        <rFont val="华文宋体"/>
        <family val="3"/>
        <charset val="134"/>
      </rPr>
      <t xml:space="preserve">第四季度
</t>
    </r>
    <r>
      <rPr>
        <sz val="10"/>
        <color rgb="FFFF0000"/>
        <rFont val="华文宋体"/>
        <family val="3"/>
        <charset val="134"/>
      </rPr>
      <t>当季</t>
    </r>
  </si>
  <si>
    <t>全年合计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</si>
  <si>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</si>
  <si>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</si>
  <si>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</si>
  <si>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</si>
  <si>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</si>
  <si>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</si>
  <si>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</si>
  <si>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</si>
  <si>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</si>
  <si>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</si>
  <si>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</si>
  <si>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</si>
  <si>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数量</t>
  </si>
  <si>
    <t>金额</t>
  </si>
  <si>
    <t>电力</t>
  </si>
  <si>
    <t>千瓦时（度）</t>
  </si>
  <si>
    <t>煤炭</t>
  </si>
  <si>
    <t>吨</t>
  </si>
  <si>
    <t>焦炭（包括兰炭）</t>
  </si>
  <si>
    <t>煤气</t>
  </si>
  <si>
    <t>立方米</t>
  </si>
  <si>
    <t>天然气（气态）</t>
  </si>
  <si>
    <t>天然气（液态）</t>
  </si>
  <si>
    <t>千克</t>
  </si>
  <si>
    <t>液化石油气（液态）</t>
  </si>
  <si>
    <t>液化石油气（气态）</t>
  </si>
  <si>
    <t>汽油</t>
  </si>
  <si>
    <t>升</t>
  </si>
  <si>
    <t>煤油</t>
  </si>
  <si>
    <t>柴油</t>
  </si>
  <si>
    <t>燃料油</t>
  </si>
  <si>
    <t>元</t>
  </si>
  <si>
    <t>—</t>
  </si>
  <si>
    <t>外购热力（按流量表计量）</t>
  </si>
  <si>
    <t>百万千焦</t>
  </si>
  <si>
    <t xml:space="preserve">     热水</t>
  </si>
  <si>
    <t xml:space="preserve">     蒸汽</t>
  </si>
  <si>
    <t>非工业能源消费情况</t>
  </si>
  <si>
    <t>表　　号：</t>
  </si>
  <si>
    <t>BJ205-6表</t>
  </si>
  <si>
    <t>制定机关：</t>
  </si>
  <si>
    <t>北京市统计局</t>
  </si>
  <si>
    <t>国家统计局北京调查总队</t>
  </si>
  <si>
    <t>文　　号：</t>
  </si>
  <si>
    <t>组织机构代码：</t>
  </si>
  <si>
    <t>批准文号：</t>
  </si>
  <si>
    <t>单位详细名称(签章)：</t>
  </si>
  <si>
    <t>1</t>
  </si>
  <si>
    <t>季</t>
  </si>
  <si>
    <t>有效期至：</t>
  </si>
  <si>
    <t>能源名称</t>
  </si>
  <si>
    <t>代码</t>
  </si>
  <si>
    <t>1-本季</t>
  </si>
  <si>
    <t>上年同期</t>
  </si>
  <si>
    <t>参考折标准煤系数</t>
  </si>
  <si>
    <t>消费量</t>
  </si>
  <si>
    <t>消费金额(千元)</t>
  </si>
  <si>
    <t>甲</t>
  </si>
  <si>
    <t>乙</t>
  </si>
  <si>
    <t>丙</t>
  </si>
  <si>
    <t>2</t>
  </si>
  <si>
    <t>3</t>
  </si>
  <si>
    <t>4</t>
  </si>
  <si>
    <t>丁</t>
  </si>
  <si>
    <t xml:space="preserve"> 电力</t>
  </si>
  <si>
    <t>千瓦时(度)</t>
  </si>
  <si>
    <t>01</t>
  </si>
  <si>
    <t>0.1229</t>
  </si>
  <si>
    <t xml:space="preserve"> 煤炭</t>
  </si>
  <si>
    <t>02</t>
  </si>
  <si>
    <t>0.7143</t>
  </si>
  <si>
    <t xml:space="preserve"> 焦炭</t>
  </si>
  <si>
    <t>03</t>
  </si>
  <si>
    <t>0.9714</t>
  </si>
  <si>
    <t xml:space="preserve"> 煤气</t>
  </si>
  <si>
    <t>04</t>
  </si>
  <si>
    <t>0.5714</t>
  </si>
  <si>
    <t xml:space="preserve"> 天然气</t>
  </si>
  <si>
    <t>05</t>
  </si>
  <si>
    <t>1.33</t>
  </si>
  <si>
    <t xml:space="preserve"> 液化石油气</t>
  </si>
  <si>
    <t>06</t>
  </si>
  <si>
    <t>1.7143</t>
  </si>
  <si>
    <t xml:space="preserve"> 汽油</t>
  </si>
  <si>
    <t>07</t>
  </si>
  <si>
    <t>1.4714</t>
  </si>
  <si>
    <t xml:space="preserve"> 煤油</t>
  </si>
  <si>
    <t>08</t>
  </si>
  <si>
    <t xml:space="preserve"> 柴油</t>
  </si>
  <si>
    <t>09</t>
  </si>
  <si>
    <t>1.4571</t>
  </si>
  <si>
    <t xml:space="preserve"> 燃料油</t>
  </si>
  <si>
    <t>10</t>
  </si>
  <si>
    <t>1.4286</t>
  </si>
  <si>
    <t xml:space="preserve"> 外购热力</t>
  </si>
  <si>
    <t>11</t>
  </si>
  <si>
    <t>0.0341</t>
  </si>
  <si>
    <t>能源合计</t>
  </si>
  <si>
    <t>吨标准煤</t>
  </si>
  <si>
    <t>12</t>
  </si>
  <si>
    <t>-</t>
  </si>
  <si>
    <t>单位负责人：</t>
  </si>
  <si>
    <t>统计负责人：</t>
  </si>
  <si>
    <t>填 表 人：</t>
  </si>
  <si>
    <t>联系电话：</t>
  </si>
  <si>
    <t>————</t>
  </si>
  <si>
    <t>报出日期：</t>
  </si>
  <si>
    <t xml:space="preserve">        </t>
  </si>
  <si>
    <t>当年外购热力折算标准</t>
  </si>
  <si>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-</t>
    </r>
    <r>
      <rPr>
        <sz val="9"/>
        <color indexed="8"/>
        <rFont val="宋体"/>
        <family val="3"/>
        <charset val="134"/>
      </rPr>
      <t>2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</si>
  <si>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煤气</t>
    </r>
  </si>
  <si>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-</t>
    </r>
    <r>
      <rPr>
        <sz val="9"/>
        <color indexed="8"/>
        <rFont val="宋体"/>
        <family val="3"/>
        <charset val="134"/>
      </rPr>
      <t>3</t>
    </r>
  </si>
  <si>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-</t>
    </r>
    <r>
      <rPr>
        <sz val="9"/>
        <color indexed="8"/>
        <rFont val="宋体"/>
        <family val="3"/>
        <charset val="134"/>
      </rPr>
      <t>4</t>
    </r>
  </si>
  <si>
    <r>
      <t>外购热力（按金额推算</t>
    </r>
    <r>
      <rPr>
        <sz val="10"/>
        <color rgb="FFFF0000"/>
        <rFont val="华文宋体"/>
        <family val="3"/>
        <charset val="134"/>
      </rPr>
      <t>115</t>
    </r>
    <r>
      <rPr>
        <sz val="10"/>
        <rFont val="华文宋体"/>
        <family val="3"/>
        <charset val="134"/>
      </rPr>
      <t>元/百万千焦）</t>
    </r>
    <phoneticPr fontId="14" type="noConversion"/>
  </si>
  <si>
    <t xml:space="preserve">                 热计量基价</t>
    <phoneticPr fontId="14" type="noConversion"/>
  </si>
  <si>
    <t>元</t>
    <phoneticPr fontId="14" type="noConversion"/>
  </si>
  <si>
    <t>2025年能源消费统计台帐</t>
    <phoneticPr fontId="14" type="noConversion"/>
  </si>
  <si>
    <t>2025年</t>
    <phoneticPr fontId="14" type="noConversion"/>
  </si>
  <si>
    <r>
      <t>说明： 
1.本台账适用于非工业单位，根据原始凭证、抄表记录、行政记录等按月登记台账，内容涵盖非工业单位能源报表的全部指标。
2.【台账】中金额单位为元，数量单位为能源品种的常规计量单位。需要特别注意的是[天然气]和[液化石油气]设置了两种不同形态，按照具体使用的形态对应填报一种即可。注意报表金额单位是千元。
3.【台账】中[外购热力]设置了按流量表计量和按金额推算两种情况，填报时按实际情况区分填报，热水和蒸汽的用量需要填在[其他水]中的分项，包含的热量在后续表中会自动计算。
4.sheet【能源1、2、3、4】均为统计云平台表样，且根据填报的【台账】数据自动生成，并已将常规计量单位换算成报表需要的计量单位，不需要再换算。
5.sheet【能源1、2、3、4】生成的数据均为累计数据，年报单位上报报表时可根据【能源4】填报。
6.每张表中标黄的单位格都设置了公式，不需要手动填写。每月数据都是当月数据，
7.未实现热计量，按面积收取热力费用的单位，</t>
    </r>
    <r>
      <rPr>
        <sz val="16"/>
        <color rgb="FFFF0000"/>
        <rFont val="宋体"/>
        <family val="3"/>
        <charset val="134"/>
      </rPr>
      <t>2024年年表和2025年季报</t>
    </r>
    <r>
      <rPr>
        <sz val="16"/>
        <rFont val="宋体"/>
        <family val="3"/>
        <charset val="134"/>
      </rPr>
      <t>，外购热力单价按</t>
    </r>
    <r>
      <rPr>
        <sz val="16"/>
        <color rgb="FFFF0000"/>
        <rFont val="宋体"/>
        <family val="3"/>
        <charset val="134"/>
      </rPr>
      <t>115元</t>
    </r>
    <r>
      <rPr>
        <sz val="16"/>
        <rFont val="宋体"/>
        <family val="3"/>
        <charset val="134"/>
      </rPr>
      <t xml:space="preserve">/百万千焦计算。
</t>
    </r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</si>
</sst>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);[Red]\(0.00\)"/>
  </numFmts>
  <fonts count="17">
    <font>
      <sz val="12"/>
      <name val="宋体"/>
      <charset val="134"/>
    </font>
    <font>
      <b/>
      <sz val="15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华文宋体"/>
      <family val="3"/>
      <charset val="134"/>
    </font>
    <font>
      <sz val="10"/>
      <name val="华文宋体"/>
      <family val="3"/>
      <charset val="134"/>
    </font>
    <font>
      <sz val="10"/>
      <color indexed="10"/>
      <name val="华文宋体"/>
      <family val="3"/>
      <charset val="134"/>
    </font>
    <font>
      <sz val="10"/>
      <color rgb="FFFF0000"/>
      <name val="华文宋体"/>
      <family val="3"/>
      <charset val="134"/>
    </font>
    <font>
      <sz val="22"/>
      <name val="宋体"/>
      <family val="3"/>
      <charset val="134"/>
    </font>
    <font>
      <sz val="16"/>
      <name val="宋体"/>
      <family val="3"/>
      <charset val="134"/>
    </font>
    <font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9"/>
      <name val="宋体"/>
      <family val="3"/>
      <charset val="134"/>
    </font>
    <font>
      <sz val="16"/>
      <color rgb="FFFF0000"/>
      <name val="宋体"/>
      <family val="3"/>
      <charset val="134"/>
    </font>
    <font>
      <sz val="9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51170384838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horizontal="right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0" fillId="0" borderId="0" xfId="0" applyProtection="1"/>
    <xf numFmtId="49" fontId="2" fillId="0" borderId="5" xfId="0" applyNumberFormat="1" applyFont="1" applyFill="1" applyBorder="1" applyAlignment="1" applyProtection="1">
      <alignment horizontal="right" vertical="center" wrapText="1"/>
    </xf>
    <xf numFmtId="49" fontId="2" fillId="0" borderId="9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5" fillId="0" borderId="14" xfId="0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right"/>
    </xf>
    <xf numFmtId="0" fontId="7" fillId="0" borderId="13" xfId="0" applyFont="1" applyBorder="1" applyAlignment="1" applyProtection="1">
      <alignment horizontal="left"/>
      <protection locked="0"/>
    </xf>
    <xf numFmtId="0" fontId="5" fillId="4" borderId="14" xfId="0" applyFont="1" applyFill="1" applyBorder="1" applyProtection="1"/>
    <xf numFmtId="0" fontId="5" fillId="4" borderId="14" xfId="0" applyFont="1" applyFill="1" applyBorder="1" applyAlignment="1" applyProtection="1">
      <alignment horizontal="right"/>
    </xf>
    <xf numFmtId="0" fontId="5" fillId="3" borderId="14" xfId="0" applyFont="1" applyFill="1" applyBorder="1" applyAlignment="1" applyProtection="1">
      <alignment horizontal="center"/>
    </xf>
    <xf numFmtId="0" fontId="5" fillId="3" borderId="14" xfId="0" applyFont="1" applyFill="1" applyBorder="1" applyProtection="1"/>
    <xf numFmtId="0" fontId="5" fillId="0" borderId="15" xfId="0" applyFont="1" applyBorder="1" applyAlignment="1" applyProtection="1">
      <alignment horizontal="center" vertical="center"/>
      <protection locked="0"/>
    </xf>
    <xf numFmtId="0" fontId="5" fillId="4" borderId="15" xfId="0" applyFont="1" applyFill="1" applyBorder="1" applyProtection="1"/>
    <xf numFmtId="0" fontId="5" fillId="4" borderId="15" xfId="0" applyFont="1" applyFill="1" applyBorder="1" applyAlignment="1" applyProtection="1">
      <alignment horizontal="right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49" fontId="16" fillId="0" borderId="0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top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Font="1" applyBorder="1" applyAlignment="1" applyProtection="1"/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/>
    <xf numFmtId="0" fontId="0" fillId="0" borderId="1" xfId="0" applyFont="1" applyBorder="1" applyAlignment="1" applyProtection="1"/>
    <xf numFmtId="0" fontId="3" fillId="3" borderId="0" xfId="0" applyFont="1" applyFill="1" applyAlignment="1" applyProtection="1">
      <alignment horizontal="center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protection locked="0"/>
    </xf>
    <xf numFmtId="49" fontId="2" fillId="0" borderId="0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left" vertical="center" wrapText="1"/>
    </xf>
    <xf numFmtId="0" fontId="0" fillId="0" borderId="6" xfId="0" applyFont="1" applyFill="1" applyBorder="1" applyAlignment="1" applyProtection="1"/>
    <xf numFmtId="176" fontId="2" fillId="4" borderId="5" xfId="0" applyNumberFormat="1" applyFont="1" applyFill="1" applyBorder="1" applyAlignment="1" applyProtection="1">
      <alignment horizontal="right" vertical="center" wrapText="1"/>
    </xf>
    <xf numFmtId="176" fontId="0" fillId="4" borderId="4" xfId="0" applyNumberFormat="1" applyFont="1" applyFill="1" applyBorder="1" applyAlignment="1" applyProtection="1"/>
    <xf numFmtId="49" fontId="2" fillId="0" borderId="7" xfId="0" applyNumberFormat="1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/>
    <xf numFmtId="177" fontId="2" fillId="3" borderId="9" xfId="0" applyNumberFormat="1" applyFont="1" applyFill="1" applyBorder="1" applyAlignment="1" applyProtection="1">
      <alignment horizontal="right" vertical="center" wrapText="1"/>
    </xf>
    <xf numFmtId="177" fontId="0" fillId="3" borderId="8" xfId="0" applyNumberFormat="1" applyFont="1" applyFill="1" applyBorder="1" applyAlignment="1" applyProtection="1"/>
    <xf numFmtId="176" fontId="2" fillId="4" borderId="9" xfId="0" applyNumberFormat="1" applyFont="1" applyFill="1" applyBorder="1" applyAlignment="1" applyProtection="1">
      <alignment horizontal="center" vertical="center" wrapText="1"/>
    </xf>
    <xf numFmtId="176" fontId="0" fillId="4" borderId="8" xfId="0" applyNumberFormat="1" applyFont="1" applyFill="1" applyBorder="1" applyAlignment="1" applyProtection="1"/>
    <xf numFmtId="0" fontId="0" fillId="0" borderId="2" xfId="0" applyFont="1" applyBorder="1" applyAlignment="1" applyProtection="1"/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/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9" fontId="2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2" fillId="3" borderId="5" xfId="0" applyNumberFormat="1" applyFont="1" applyFill="1" applyBorder="1" applyAlignment="1" applyProtection="1">
      <alignment horizontal="right" vertical="center" wrapText="1"/>
    </xf>
    <xf numFmtId="177" fontId="0" fillId="3" borderId="4" xfId="0" applyNumberFormat="1" applyFont="1" applyFill="1" applyBorder="1" applyAlignment="1" applyProtection="1"/>
    <xf numFmtId="49" fontId="2" fillId="0" borderId="7" xfId="0" applyNumberFormat="1" applyFont="1" applyFill="1" applyBorder="1" applyAlignment="1" applyProtection="1">
      <alignment horizontal="left" vertical="center" wrapText="1"/>
      <protection locked="0"/>
    </xf>
    <xf numFmtId="177" fontId="2" fillId="4" borderId="9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A7" zoomScale="70" zoomScaleNormal="70" workbookViewId="0">
      <selection activeCell="A2" sqref="A2:I30"/>
    </sheetView>
  </sheetViews>
  <sheetFormatPr defaultColWidth="9" defaultRowHeight="23.25" customHeight="1"/>
  <cols>
    <col min="9" max="9" width="9" customWidth="1"/>
  </cols>
  <sheetData>
    <row r="1" spans="1:10" ht="38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3"/>
    </row>
    <row r="2" spans="1:10" ht="23.25" customHeight="1">
      <c r="A2" s="47" t="s">
        <v>133</v>
      </c>
      <c r="B2" s="47"/>
      <c r="C2" s="47"/>
      <c r="D2" s="47"/>
      <c r="E2" s="47"/>
      <c r="F2" s="47"/>
      <c r="G2" s="47"/>
      <c r="H2" s="47"/>
      <c r="I2" s="47"/>
    </row>
    <row r="3" spans="1:10" ht="23.25" customHeight="1">
      <c r="A3" s="47"/>
      <c r="B3" s="47"/>
      <c r="C3" s="47"/>
      <c r="D3" s="47"/>
      <c r="E3" s="47"/>
      <c r="F3" s="47"/>
      <c r="G3" s="47"/>
      <c r="H3" s="47"/>
      <c r="I3" s="47"/>
      <c r="J3" s="44"/>
    </row>
    <row r="4" spans="1:10" ht="23.25" customHeight="1">
      <c r="A4" s="47"/>
      <c r="B4" s="47"/>
      <c r="C4" s="47"/>
      <c r="D4" s="47"/>
      <c r="E4" s="47"/>
      <c r="F4" s="47"/>
      <c r="G4" s="47"/>
      <c r="H4" s="47"/>
      <c r="I4" s="47"/>
      <c r="J4" s="44"/>
    </row>
    <row r="5" spans="1:10" ht="23.25" customHeight="1">
      <c r="A5" s="47"/>
      <c r="B5" s="47"/>
      <c r="C5" s="47"/>
      <c r="D5" s="47"/>
      <c r="E5" s="47"/>
      <c r="F5" s="47"/>
      <c r="G5" s="47"/>
      <c r="H5" s="47"/>
      <c r="I5" s="47"/>
      <c r="J5" s="44"/>
    </row>
    <row r="6" spans="1:10" ht="23.25" customHeight="1">
      <c r="A6" s="47"/>
      <c r="B6" s="47"/>
      <c r="C6" s="47"/>
      <c r="D6" s="47"/>
      <c r="E6" s="47"/>
      <c r="F6" s="47"/>
      <c r="G6" s="47"/>
      <c r="H6" s="47"/>
      <c r="I6" s="47"/>
      <c r="J6" s="44"/>
    </row>
    <row r="7" spans="1:10" ht="23.25" customHeight="1">
      <c r="A7" s="47"/>
      <c r="B7" s="47"/>
      <c r="C7" s="47"/>
      <c r="D7" s="47"/>
      <c r="E7" s="47"/>
      <c r="F7" s="47"/>
      <c r="G7" s="47"/>
      <c r="H7" s="47"/>
      <c r="I7" s="47"/>
      <c r="J7" s="44"/>
    </row>
    <row r="8" spans="1:10" ht="23.25" customHeight="1">
      <c r="A8" s="47"/>
      <c r="B8" s="47"/>
      <c r="C8" s="47"/>
      <c r="D8" s="47"/>
      <c r="E8" s="47"/>
      <c r="F8" s="47"/>
      <c r="G8" s="47"/>
      <c r="H8" s="47"/>
      <c r="I8" s="47"/>
      <c r="J8" s="44"/>
    </row>
    <row r="9" spans="1:10" ht="23.25" customHeight="1">
      <c r="A9" s="47"/>
      <c r="B9" s="47"/>
      <c r="C9" s="47"/>
      <c r="D9" s="47"/>
      <c r="E9" s="47"/>
      <c r="F9" s="47"/>
      <c r="G9" s="47"/>
      <c r="H9" s="47"/>
      <c r="I9" s="47"/>
      <c r="J9" s="44"/>
    </row>
    <row r="10" spans="1:10" ht="23.25" customHeight="1">
      <c r="A10" s="47"/>
      <c r="B10" s="47"/>
      <c r="C10" s="47"/>
      <c r="D10" s="47"/>
      <c r="E10" s="47"/>
      <c r="F10" s="47"/>
      <c r="G10" s="47"/>
      <c r="H10" s="47"/>
      <c r="I10" s="47"/>
      <c r="J10" s="44"/>
    </row>
    <row r="11" spans="1:10" ht="23.25" customHeight="1">
      <c r="A11" s="47"/>
      <c r="B11" s="47"/>
      <c r="C11" s="47"/>
      <c r="D11" s="47"/>
      <c r="E11" s="47"/>
      <c r="F11" s="47"/>
      <c r="G11" s="47"/>
      <c r="H11" s="47"/>
      <c r="I11" s="47"/>
      <c r="J11" s="44"/>
    </row>
    <row r="12" spans="1:10" ht="23.25" customHeight="1">
      <c r="A12" s="47"/>
      <c r="B12" s="47"/>
      <c r="C12" s="47"/>
      <c r="D12" s="47"/>
      <c r="E12" s="47"/>
      <c r="F12" s="47"/>
      <c r="G12" s="47"/>
      <c r="H12" s="47"/>
      <c r="I12" s="47"/>
      <c r="J12" s="44"/>
    </row>
    <row r="13" spans="1:10" ht="23.25" customHeight="1">
      <c r="A13" s="47"/>
      <c r="B13" s="47"/>
      <c r="C13" s="47"/>
      <c r="D13" s="47"/>
      <c r="E13" s="47"/>
      <c r="F13" s="47"/>
      <c r="G13" s="47"/>
      <c r="H13" s="47"/>
      <c r="I13" s="47"/>
      <c r="J13" s="44"/>
    </row>
    <row r="14" spans="1:10" ht="23.25" customHeight="1">
      <c r="A14" s="47"/>
      <c r="B14" s="47"/>
      <c r="C14" s="47"/>
      <c r="D14" s="47"/>
      <c r="E14" s="47"/>
      <c r="F14" s="47"/>
      <c r="G14" s="47"/>
      <c r="H14" s="47"/>
      <c r="I14" s="47"/>
      <c r="J14" s="44"/>
    </row>
    <row r="15" spans="1:10" ht="23.25" customHeight="1">
      <c r="A15" s="47"/>
      <c r="B15" s="47"/>
      <c r="C15" s="47"/>
      <c r="D15" s="47"/>
      <c r="E15" s="47"/>
      <c r="F15" s="47"/>
      <c r="G15" s="47"/>
      <c r="H15" s="47"/>
      <c r="I15" s="47"/>
    </row>
    <row r="16" spans="1:10" ht="23.25" customHeight="1">
      <c r="A16" s="47"/>
      <c r="B16" s="47"/>
      <c r="C16" s="47"/>
      <c r="D16" s="47"/>
      <c r="E16" s="47"/>
      <c r="F16" s="47"/>
      <c r="G16" s="47"/>
      <c r="H16" s="47"/>
      <c r="I16" s="47"/>
    </row>
    <row r="17" spans="1:9" ht="23.25" customHeight="1">
      <c r="A17" s="47"/>
      <c r="B17" s="47"/>
      <c r="C17" s="47"/>
      <c r="D17" s="47"/>
      <c r="E17" s="47"/>
      <c r="F17" s="47"/>
      <c r="G17" s="47"/>
      <c r="H17" s="47"/>
      <c r="I17" s="47"/>
    </row>
    <row r="18" spans="1:9" ht="23.25" customHeight="1">
      <c r="A18" s="47"/>
      <c r="B18" s="47"/>
      <c r="C18" s="47"/>
      <c r="D18" s="47"/>
      <c r="E18" s="47"/>
      <c r="F18" s="47"/>
      <c r="G18" s="47"/>
      <c r="H18" s="47"/>
      <c r="I18" s="47"/>
    </row>
    <row r="19" spans="1:9" ht="23.25" customHeight="1">
      <c r="A19" s="47"/>
      <c r="B19" s="47"/>
      <c r="C19" s="47"/>
      <c r="D19" s="47"/>
      <c r="E19" s="47"/>
      <c r="F19" s="47"/>
      <c r="G19" s="47"/>
      <c r="H19" s="47"/>
      <c r="I19" s="47"/>
    </row>
    <row r="20" spans="1:9" ht="23.25" customHeight="1">
      <c r="A20" s="47"/>
      <c r="B20" s="47"/>
      <c r="C20" s="47"/>
      <c r="D20" s="47"/>
      <c r="E20" s="47"/>
      <c r="F20" s="47"/>
      <c r="G20" s="47"/>
      <c r="H20" s="47"/>
      <c r="I20" s="47"/>
    </row>
    <row r="21" spans="1:9" ht="23.25" customHeight="1">
      <c r="A21" s="47"/>
      <c r="B21" s="47"/>
      <c r="C21" s="47"/>
      <c r="D21" s="47"/>
      <c r="E21" s="47"/>
      <c r="F21" s="47"/>
      <c r="G21" s="47"/>
      <c r="H21" s="47"/>
      <c r="I21" s="47"/>
    </row>
    <row r="22" spans="1:9" ht="23.25" customHeight="1">
      <c r="A22" s="47"/>
      <c r="B22" s="47"/>
      <c r="C22" s="47"/>
      <c r="D22" s="47"/>
      <c r="E22" s="47"/>
      <c r="F22" s="47"/>
      <c r="G22" s="47"/>
      <c r="H22" s="47"/>
      <c r="I22" s="47"/>
    </row>
    <row r="23" spans="1:9" ht="23.25" customHeight="1">
      <c r="A23" s="47"/>
      <c r="B23" s="47"/>
      <c r="C23" s="47"/>
      <c r="D23" s="47"/>
      <c r="E23" s="47"/>
      <c r="F23" s="47"/>
      <c r="G23" s="47"/>
      <c r="H23" s="47"/>
      <c r="I23" s="47"/>
    </row>
    <row r="24" spans="1:9" ht="23.25" customHeight="1">
      <c r="A24" s="47"/>
      <c r="B24" s="47"/>
      <c r="C24" s="47"/>
      <c r="D24" s="47"/>
      <c r="E24" s="47"/>
      <c r="F24" s="47"/>
      <c r="G24" s="47"/>
      <c r="H24" s="47"/>
      <c r="I24" s="47"/>
    </row>
    <row r="25" spans="1:9" ht="23.25" customHeight="1">
      <c r="A25" s="47"/>
      <c r="B25" s="47"/>
      <c r="C25" s="47"/>
      <c r="D25" s="47"/>
      <c r="E25" s="47"/>
      <c r="F25" s="47"/>
      <c r="G25" s="47"/>
      <c r="H25" s="47"/>
      <c r="I25" s="47"/>
    </row>
    <row r="26" spans="1:9" ht="23.25" customHeight="1">
      <c r="A26" s="47"/>
      <c r="B26" s="47"/>
      <c r="C26" s="47"/>
      <c r="D26" s="47"/>
      <c r="E26" s="47"/>
      <c r="F26" s="47"/>
      <c r="G26" s="47"/>
      <c r="H26" s="47"/>
      <c r="I26" s="47"/>
    </row>
    <row r="27" spans="1:9" ht="23.25" customHeight="1">
      <c r="A27" s="47"/>
      <c r="B27" s="47"/>
      <c r="C27" s="47"/>
      <c r="D27" s="47"/>
      <c r="E27" s="47"/>
      <c r="F27" s="47"/>
      <c r="G27" s="47"/>
      <c r="H27" s="47"/>
      <c r="I27" s="47"/>
    </row>
    <row r="28" spans="1:9" ht="23.25" customHeight="1">
      <c r="A28" s="47"/>
      <c r="B28" s="47"/>
      <c r="C28" s="47"/>
      <c r="D28" s="47"/>
      <c r="E28" s="47"/>
      <c r="F28" s="47"/>
      <c r="G28" s="47"/>
      <c r="H28" s="47"/>
      <c r="I28" s="47"/>
    </row>
    <row r="29" spans="1:9" ht="23.25" customHeight="1">
      <c r="A29" s="47"/>
      <c r="B29" s="47"/>
      <c r="C29" s="47"/>
      <c r="D29" s="47"/>
      <c r="E29" s="47"/>
      <c r="F29" s="47"/>
      <c r="G29" s="47"/>
      <c r="H29" s="47"/>
      <c r="I29" s="47"/>
    </row>
    <row r="30" spans="1:9" ht="23.25" customHeight="1">
      <c r="A30" s="47"/>
      <c r="B30" s="47"/>
      <c r="C30" s="47"/>
      <c r="D30" s="47"/>
      <c r="E30" s="47"/>
      <c r="F30" s="47"/>
      <c r="G30" s="47"/>
      <c r="H30" s="47"/>
      <c r="I30" s="47"/>
    </row>
  </sheetData>
  <mergeCells count="2">
    <mergeCell ref="A1:I1"/>
    <mergeCell ref="A2:I30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22"/>
  <sheetViews>
    <sheetView zoomScale="85" zoomScaleNormal="85" workbookViewId="0">
      <pane xSplit="2" ySplit="5" topLeftCell="C6" activePane="bottomRight" state="frozen"/>
      <selection pane="topRight"/>
      <selection pane="bottomLeft"/>
      <selection pane="bottomRight" activeCell="M9" sqref="M9"/>
    </sheetView>
  </sheetViews>
  <sheetFormatPr defaultColWidth="8.69921875" defaultRowHeight="14.4"/>
  <cols>
    <col min="1" max="1" width="29.09765625" style="20" customWidth="1"/>
    <col min="2" max="2" width="11.19921875" style="20" customWidth="1"/>
    <col min="3" max="3" width="10.3984375" style="20" customWidth="1"/>
    <col min="4" max="8" width="6.8984375" style="21" customWidth="1"/>
    <col min="9" max="9" width="8.3984375" style="21" customWidth="1"/>
    <col min="10" max="10" width="8.19921875" style="21" customWidth="1"/>
    <col min="11" max="16" width="6.8984375" style="21" customWidth="1"/>
    <col min="17" max="17" width="9.5" style="21" customWidth="1"/>
    <col min="18" max="18" width="9.09765625" style="21" customWidth="1"/>
    <col min="19" max="20" width="8.3984375" style="21" customWidth="1"/>
    <col min="21" max="21" width="7.3984375" style="21" customWidth="1"/>
    <col min="22" max="26" width="6" style="21" customWidth="1"/>
    <col min="27" max="27" width="9.59765625" style="21" customWidth="1"/>
    <col min="28" max="30" width="7.09765625" style="21" customWidth="1"/>
    <col min="31" max="36" width="6.8984375" style="21" customWidth="1"/>
    <col min="37" max="40" width="7.5" style="21" customWidth="1"/>
    <col min="41" max="41" width="8.69921875" style="22" customWidth="1"/>
    <col min="42" max="16384" width="8.69921875" style="21"/>
  </cols>
  <sheetData>
    <row r="1" spans="1:41" s="18" customFormat="1" ht="20.399999999999999" customHeight="1">
      <c r="A1" s="50" t="s">
        <v>131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23"/>
      <c r="AO1" s="40"/>
    </row>
    <row r="2" spans="1:41" ht="19.95" customHeight="1">
      <c r="A2" s="51" t="s">
        <v>1</v>
      </c>
      <c r="B2" s="51"/>
      <c r="C2" s="51"/>
      <c r="D2" s="51"/>
    </row>
    <row r="3" spans="1:41" s="19" customFormat="1" ht="22.95" customHeight="1">
      <c r="A3" s="54" t="s">
        <v>2</v>
      </c>
      <c r="B3" s="49" t="s">
        <v>3</v>
      </c>
      <c r="C3" s="48" t="s">
        <v>4</v>
      </c>
      <c r="D3" s="48"/>
      <c r="E3" s="48"/>
      <c r="F3" s="48"/>
      <c r="G3" s="48"/>
      <c r="H3" s="48"/>
      <c r="I3" s="49" t="s">
        <v>5</v>
      </c>
      <c r="J3" s="49"/>
      <c r="K3" s="48" t="s">
        <v>6</v>
      </c>
      <c r="L3" s="48"/>
      <c r="M3" s="48"/>
      <c r="N3" s="48"/>
      <c r="O3" s="48"/>
      <c r="P3" s="48"/>
      <c r="Q3" s="49" t="s">
        <v>7</v>
      </c>
      <c r="R3" s="49"/>
      <c r="S3" s="49" t="s">
        <v>8</v>
      </c>
      <c r="T3" s="49"/>
      <c r="U3" s="48" t="s">
        <v>9</v>
      </c>
      <c r="V3" s="48"/>
      <c r="W3" s="48"/>
      <c r="X3" s="48"/>
      <c r="Y3" s="48"/>
      <c r="Z3" s="48"/>
      <c r="AA3" s="49" t="s">
        <v>10</v>
      </c>
      <c r="AB3" s="49"/>
      <c r="AC3" s="49" t="s">
        <v>11</v>
      </c>
      <c r="AD3" s="49"/>
      <c r="AE3" s="48" t="s">
        <v>12</v>
      </c>
      <c r="AF3" s="48"/>
      <c r="AG3" s="48"/>
      <c r="AH3" s="48"/>
      <c r="AI3" s="48"/>
      <c r="AJ3" s="48"/>
      <c r="AK3" s="49" t="s">
        <v>13</v>
      </c>
      <c r="AL3" s="49"/>
      <c r="AM3" s="52" t="s">
        <v>14</v>
      </c>
      <c r="AN3" s="53"/>
      <c r="AO3" s="41"/>
    </row>
    <row r="4" spans="1:41" s="19" customFormat="1" ht="22.95" customHeight="1">
      <c r="A4" s="54"/>
      <c r="B4" s="49"/>
      <c r="C4" s="48" t="s">
        <v>15</v>
      </c>
      <c r="D4" s="48"/>
      <c r="E4" s="48" t="s">
        <v>16</v>
      </c>
      <c r="F4" s="48"/>
      <c r="G4" s="48" t="s">
        <v>17</v>
      </c>
      <c r="H4" s="48"/>
      <c r="I4" s="49"/>
      <c r="J4" s="49"/>
      <c r="K4" s="48" t="s">
        <v>18</v>
      </c>
      <c r="L4" s="48"/>
      <c r="M4" s="48" t="s">
        <v>19</v>
      </c>
      <c r="N4" s="48"/>
      <c r="O4" s="48" t="s">
        <v>20</v>
      </c>
      <c r="P4" s="48"/>
      <c r="Q4" s="49"/>
      <c r="R4" s="49"/>
      <c r="S4" s="49"/>
      <c r="T4" s="49"/>
      <c r="U4" s="48" t="s">
        <v>21</v>
      </c>
      <c r="V4" s="48"/>
      <c r="W4" s="48" t="s">
        <v>22</v>
      </c>
      <c r="X4" s="48"/>
      <c r="Y4" s="48" t="s">
        <v>23</v>
      </c>
      <c r="Z4" s="48"/>
      <c r="AA4" s="49"/>
      <c r="AB4" s="49"/>
      <c r="AC4" s="49"/>
      <c r="AD4" s="49"/>
      <c r="AE4" s="48" t="s">
        <v>24</v>
      </c>
      <c r="AF4" s="48"/>
      <c r="AG4" s="48" t="s">
        <v>25</v>
      </c>
      <c r="AH4" s="48"/>
      <c r="AI4" s="48" t="s">
        <v>26</v>
      </c>
      <c r="AJ4" s="48"/>
      <c r="AK4" s="49"/>
      <c r="AL4" s="49"/>
      <c r="AM4" s="49"/>
      <c r="AN4" s="53"/>
      <c r="AO4" s="42"/>
    </row>
    <row r="5" spans="1:41" s="19" customFormat="1" ht="22.95" customHeight="1">
      <c r="A5" s="54"/>
      <c r="B5" s="49"/>
      <c r="C5" s="24" t="s">
        <v>27</v>
      </c>
      <c r="D5" s="24" t="s">
        <v>28</v>
      </c>
      <c r="E5" s="24" t="s">
        <v>27</v>
      </c>
      <c r="F5" s="24" t="s">
        <v>28</v>
      </c>
      <c r="G5" s="24" t="s">
        <v>27</v>
      </c>
      <c r="H5" s="24" t="s">
        <v>28</v>
      </c>
      <c r="I5" s="24" t="s">
        <v>27</v>
      </c>
      <c r="J5" s="24" t="s">
        <v>28</v>
      </c>
      <c r="K5" s="24" t="s">
        <v>27</v>
      </c>
      <c r="L5" s="24" t="s">
        <v>28</v>
      </c>
      <c r="M5" s="24" t="s">
        <v>27</v>
      </c>
      <c r="N5" s="24" t="s">
        <v>28</v>
      </c>
      <c r="O5" s="24" t="s">
        <v>27</v>
      </c>
      <c r="P5" s="24" t="s">
        <v>28</v>
      </c>
      <c r="Q5" s="24" t="s">
        <v>27</v>
      </c>
      <c r="R5" s="24" t="s">
        <v>28</v>
      </c>
      <c r="S5" s="24" t="s">
        <v>27</v>
      </c>
      <c r="T5" s="24" t="s">
        <v>28</v>
      </c>
      <c r="U5" s="24" t="s">
        <v>27</v>
      </c>
      <c r="V5" s="24" t="s">
        <v>28</v>
      </c>
      <c r="W5" s="24" t="s">
        <v>27</v>
      </c>
      <c r="X5" s="24" t="s">
        <v>28</v>
      </c>
      <c r="Y5" s="24" t="s">
        <v>27</v>
      </c>
      <c r="Z5" s="24" t="s">
        <v>28</v>
      </c>
      <c r="AA5" s="24" t="s">
        <v>27</v>
      </c>
      <c r="AB5" s="24" t="s">
        <v>28</v>
      </c>
      <c r="AC5" s="24" t="s">
        <v>27</v>
      </c>
      <c r="AD5" s="24" t="s">
        <v>28</v>
      </c>
      <c r="AE5" s="24" t="s">
        <v>27</v>
      </c>
      <c r="AF5" s="24" t="s">
        <v>28</v>
      </c>
      <c r="AG5" s="24" t="s">
        <v>27</v>
      </c>
      <c r="AH5" s="24" t="s">
        <v>28</v>
      </c>
      <c r="AI5" s="24" t="s">
        <v>27</v>
      </c>
      <c r="AJ5" s="24" t="s">
        <v>28</v>
      </c>
      <c r="AK5" s="24" t="s">
        <v>27</v>
      </c>
      <c r="AL5" s="24" t="s">
        <v>28</v>
      </c>
      <c r="AM5" s="24" t="s">
        <v>27</v>
      </c>
      <c r="AN5" s="37" t="s">
        <v>28</v>
      </c>
      <c r="AO5" s="42"/>
    </row>
    <row r="6" spans="1:41" ht="22.95" customHeight="1">
      <c r="A6" s="25" t="s">
        <v>29</v>
      </c>
      <c r="B6" s="26" t="s">
        <v>30</v>
      </c>
      <c r="C6" s="27"/>
      <c r="D6" s="27"/>
      <c r="E6" s="27"/>
      <c r="F6" s="27"/>
      <c r="G6" s="27"/>
      <c r="H6" s="27"/>
      <c r="I6" s="33">
        <f>C6+E6+G6</f>
        <v>0</v>
      </c>
      <c r="J6" s="33">
        <f>D6+F6+H6</f>
        <v>0</v>
      </c>
      <c r="K6" s="27"/>
      <c r="L6" s="27"/>
      <c r="M6" s="27"/>
      <c r="N6" s="27"/>
      <c r="O6" s="27"/>
      <c r="P6" s="27"/>
      <c r="Q6" s="33">
        <f>K6+M6+O6</f>
        <v>0</v>
      </c>
      <c r="R6" s="33">
        <f>L6+N6+P6</f>
        <v>0</v>
      </c>
      <c r="S6" s="33">
        <f>Q6+I6</f>
        <v>0</v>
      </c>
      <c r="T6" s="33">
        <f>R6+J6</f>
        <v>0</v>
      </c>
      <c r="U6" s="27"/>
      <c r="V6" s="27"/>
      <c r="W6" s="27"/>
      <c r="X6" s="27"/>
      <c r="Y6" s="27"/>
      <c r="Z6" s="27"/>
      <c r="AA6" s="33">
        <f>U6+W6+Y6</f>
        <v>0</v>
      </c>
      <c r="AB6" s="33">
        <f>V6+X6+Z6</f>
        <v>0</v>
      </c>
      <c r="AC6" s="33">
        <f>AA6+Q6+I6</f>
        <v>0</v>
      </c>
      <c r="AD6" s="33">
        <f>AB6+R6+J6</f>
        <v>0</v>
      </c>
      <c r="AE6" s="27"/>
      <c r="AF6" s="27"/>
      <c r="AG6" s="27"/>
      <c r="AH6" s="27"/>
      <c r="AI6" s="27"/>
      <c r="AJ6" s="27"/>
      <c r="AK6" s="33">
        <f>AE6+AG6+AI6</f>
        <v>0</v>
      </c>
      <c r="AL6" s="33">
        <f>AF6+AH6+AJ6</f>
        <v>0</v>
      </c>
      <c r="AM6" s="33">
        <f>AK6+AC6</f>
        <v>0</v>
      </c>
      <c r="AN6" s="38">
        <f>AL6+AD6</f>
        <v>0</v>
      </c>
    </row>
    <row r="7" spans="1:41" ht="27.75" customHeight="1">
      <c r="A7" s="25" t="s">
        <v>31</v>
      </c>
      <c r="B7" s="26" t="s">
        <v>32</v>
      </c>
      <c r="C7" s="28"/>
      <c r="D7" s="28"/>
      <c r="E7" s="28"/>
      <c r="F7" s="28"/>
      <c r="G7" s="28"/>
      <c r="H7" s="28"/>
      <c r="I7" s="34">
        <f t="shared" ref="I7:I22" si="0">C7+E7+G7</f>
        <v>0</v>
      </c>
      <c r="J7" s="34">
        <f t="shared" ref="J7:J22" si="1">D7+F7+H7</f>
        <v>0</v>
      </c>
      <c r="K7" s="28"/>
      <c r="L7" s="28"/>
      <c r="M7" s="28"/>
      <c r="N7" s="28"/>
      <c r="O7" s="28"/>
      <c r="P7" s="28"/>
      <c r="Q7" s="34">
        <f t="shared" ref="Q7:Q22" si="2">K7+M7+O7</f>
        <v>0</v>
      </c>
      <c r="R7" s="34">
        <f t="shared" ref="R7:R22" si="3">L7+N7+P7</f>
        <v>0</v>
      </c>
      <c r="S7" s="34">
        <f t="shared" ref="S7:S22" si="4">Q7+I7</f>
        <v>0</v>
      </c>
      <c r="T7" s="34">
        <f t="shared" ref="T7:T22" si="5">R7+J7</f>
        <v>0</v>
      </c>
      <c r="U7" s="28"/>
      <c r="V7" s="28"/>
      <c r="W7" s="28"/>
      <c r="X7" s="28"/>
      <c r="Y7" s="28"/>
      <c r="Z7" s="28"/>
      <c r="AA7" s="34">
        <f t="shared" ref="AA7:AB22" si="6">U7+W7+Y7</f>
        <v>0</v>
      </c>
      <c r="AB7" s="34">
        <f t="shared" si="6"/>
        <v>0</v>
      </c>
      <c r="AC7" s="34">
        <f t="shared" ref="AC7:AD22" si="7">AA7+Q7+I7</f>
        <v>0</v>
      </c>
      <c r="AD7" s="34">
        <f t="shared" si="7"/>
        <v>0</v>
      </c>
      <c r="AE7" s="28"/>
      <c r="AF7" s="28"/>
      <c r="AG7" s="28"/>
      <c r="AH7" s="28"/>
      <c r="AI7" s="28"/>
      <c r="AJ7" s="28"/>
      <c r="AK7" s="34">
        <f t="shared" ref="AK7:AL22" si="8">AE7+AG7+AI7</f>
        <v>0</v>
      </c>
      <c r="AL7" s="34">
        <f t="shared" si="8"/>
        <v>0</v>
      </c>
      <c r="AM7" s="34">
        <f t="shared" ref="AM7:AN22" si="9">AK7+AC7</f>
        <v>0</v>
      </c>
      <c r="AN7" s="39">
        <f t="shared" si="9"/>
        <v>0</v>
      </c>
    </row>
    <row r="8" spans="1:41" ht="22.95" customHeight="1">
      <c r="A8" s="25" t="s">
        <v>33</v>
      </c>
      <c r="B8" s="26" t="s">
        <v>32</v>
      </c>
      <c r="C8" s="27"/>
      <c r="D8" s="27"/>
      <c r="E8" s="27"/>
      <c r="F8" s="27"/>
      <c r="G8" s="27"/>
      <c r="H8" s="27"/>
      <c r="I8" s="33">
        <f t="shared" si="0"/>
        <v>0</v>
      </c>
      <c r="J8" s="33">
        <f t="shared" si="1"/>
        <v>0</v>
      </c>
      <c r="K8" s="27"/>
      <c r="L8" s="27"/>
      <c r="M8" s="27"/>
      <c r="N8" s="27"/>
      <c r="O8" s="27"/>
      <c r="P8" s="27"/>
      <c r="Q8" s="33">
        <f t="shared" si="2"/>
        <v>0</v>
      </c>
      <c r="R8" s="33">
        <f t="shared" si="3"/>
        <v>0</v>
      </c>
      <c r="S8" s="33">
        <f t="shared" si="4"/>
        <v>0</v>
      </c>
      <c r="T8" s="33">
        <f t="shared" si="5"/>
        <v>0</v>
      </c>
      <c r="U8" s="27"/>
      <c r="V8" s="27"/>
      <c r="W8" s="27"/>
      <c r="X8" s="27"/>
      <c r="Y8" s="27"/>
      <c r="Z8" s="27"/>
      <c r="AA8" s="33">
        <f t="shared" si="6"/>
        <v>0</v>
      </c>
      <c r="AB8" s="33">
        <f t="shared" si="6"/>
        <v>0</v>
      </c>
      <c r="AC8" s="33">
        <f t="shared" si="7"/>
        <v>0</v>
      </c>
      <c r="AD8" s="33">
        <f t="shared" si="7"/>
        <v>0</v>
      </c>
      <c r="AE8" s="27"/>
      <c r="AF8" s="27"/>
      <c r="AG8" s="27"/>
      <c r="AH8" s="27"/>
      <c r="AI8" s="27"/>
      <c r="AJ8" s="27"/>
      <c r="AK8" s="33">
        <f t="shared" si="8"/>
        <v>0</v>
      </c>
      <c r="AL8" s="33">
        <f t="shared" si="8"/>
        <v>0</v>
      </c>
      <c r="AM8" s="33">
        <f t="shared" si="9"/>
        <v>0</v>
      </c>
      <c r="AN8" s="38">
        <f t="shared" si="9"/>
        <v>0</v>
      </c>
    </row>
    <row r="9" spans="1:41" ht="22.95" customHeight="1">
      <c r="A9" s="25" t="s">
        <v>34</v>
      </c>
      <c r="B9" s="26" t="s">
        <v>35</v>
      </c>
      <c r="C9" s="27"/>
      <c r="D9" s="27"/>
      <c r="E9" s="27"/>
      <c r="F9" s="27"/>
      <c r="G9" s="27"/>
      <c r="H9" s="27"/>
      <c r="I9" s="33">
        <f t="shared" ref="I9" si="10">C9+E9+G9</f>
        <v>0</v>
      </c>
      <c r="J9" s="33">
        <f t="shared" ref="J9" si="11">D9+F9+H9</f>
        <v>0</v>
      </c>
      <c r="K9" s="27"/>
      <c r="L9" s="27"/>
      <c r="M9" s="27"/>
      <c r="N9" s="27"/>
      <c r="O9" s="27"/>
      <c r="P9" s="27"/>
      <c r="Q9" s="33">
        <f t="shared" ref="Q9" si="12">K9+M9+O9</f>
        <v>0</v>
      </c>
      <c r="R9" s="33">
        <f t="shared" ref="R9" si="13">L9+N9+P9</f>
        <v>0</v>
      </c>
      <c r="S9" s="33">
        <f t="shared" ref="S9" si="14">Q9+I9</f>
        <v>0</v>
      </c>
      <c r="T9" s="33">
        <f t="shared" ref="T9" si="15">R9+J9</f>
        <v>0</v>
      </c>
      <c r="U9" s="27"/>
      <c r="V9" s="27"/>
      <c r="W9" s="27"/>
      <c r="X9" s="27"/>
      <c r="Y9" s="27"/>
      <c r="Z9" s="27"/>
      <c r="AA9" s="33">
        <f t="shared" ref="AA9" si="16">U9+W9+Y9</f>
        <v>0</v>
      </c>
      <c r="AB9" s="33">
        <f t="shared" ref="AB9" si="17">V9+X9+Z9</f>
        <v>0</v>
      </c>
      <c r="AC9" s="33">
        <f t="shared" ref="AC9" si="18">AA9+Q9+I9</f>
        <v>0</v>
      </c>
      <c r="AD9" s="33">
        <f t="shared" ref="AD9" si="19">AB9+R9+J9</f>
        <v>0</v>
      </c>
      <c r="AE9" s="27"/>
      <c r="AF9" s="27"/>
      <c r="AG9" s="27"/>
      <c r="AH9" s="27"/>
      <c r="AI9" s="27"/>
      <c r="AJ9" s="27"/>
      <c r="AK9" s="33">
        <f t="shared" ref="AK9" si="20">AE9+AG9+AI9</f>
        <v>0</v>
      </c>
      <c r="AL9" s="33">
        <f t="shared" ref="AL9" si="21">AF9+AH9+AJ9</f>
        <v>0</v>
      </c>
      <c r="AM9" s="33">
        <f t="shared" ref="AM9" si="22">AK9+AC9</f>
        <v>0</v>
      </c>
      <c r="AN9" s="38">
        <f t="shared" ref="AN9" si="23">AL9+AD9</f>
        <v>0</v>
      </c>
    </row>
    <row r="10" spans="1:41" ht="22.95" customHeight="1">
      <c r="A10" s="25" t="s">
        <v>36</v>
      </c>
      <c r="B10" s="26" t="s">
        <v>35</v>
      </c>
      <c r="C10" s="27"/>
      <c r="D10" s="27"/>
      <c r="E10" s="27"/>
      <c r="F10" s="27"/>
      <c r="G10" s="27"/>
      <c r="H10" s="27"/>
      <c r="I10" s="33">
        <f t="shared" si="0"/>
        <v>0</v>
      </c>
      <c r="J10" s="33">
        <f t="shared" si="1"/>
        <v>0</v>
      </c>
      <c r="K10" s="27"/>
      <c r="L10" s="27"/>
      <c r="M10" s="27"/>
      <c r="N10" s="27"/>
      <c r="O10" s="27"/>
      <c r="P10" s="27"/>
      <c r="Q10" s="33">
        <f t="shared" si="2"/>
        <v>0</v>
      </c>
      <c r="R10" s="33">
        <f t="shared" si="3"/>
        <v>0</v>
      </c>
      <c r="S10" s="33">
        <f t="shared" si="4"/>
        <v>0</v>
      </c>
      <c r="T10" s="33">
        <f t="shared" si="5"/>
        <v>0</v>
      </c>
      <c r="U10" s="27"/>
      <c r="V10" s="27"/>
      <c r="W10" s="27"/>
      <c r="X10" s="27"/>
      <c r="Y10" s="27"/>
      <c r="Z10" s="27"/>
      <c r="AA10" s="33">
        <f t="shared" si="6"/>
        <v>0</v>
      </c>
      <c r="AB10" s="33">
        <f t="shared" si="6"/>
        <v>0</v>
      </c>
      <c r="AC10" s="33">
        <f t="shared" si="7"/>
        <v>0</v>
      </c>
      <c r="AD10" s="33">
        <f t="shared" si="7"/>
        <v>0</v>
      </c>
      <c r="AE10" s="27"/>
      <c r="AF10" s="27"/>
      <c r="AG10" s="27"/>
      <c r="AH10" s="27"/>
      <c r="AI10" s="27"/>
      <c r="AJ10" s="27"/>
      <c r="AK10" s="33">
        <f t="shared" si="8"/>
        <v>0</v>
      </c>
      <c r="AL10" s="33">
        <f t="shared" si="8"/>
        <v>0</v>
      </c>
      <c r="AM10" s="33">
        <f t="shared" si="9"/>
        <v>0</v>
      </c>
      <c r="AN10" s="38">
        <f t="shared" si="9"/>
        <v>0</v>
      </c>
    </row>
    <row r="11" spans="1:41" ht="22.95" customHeight="1">
      <c r="A11" s="25" t="s">
        <v>37</v>
      </c>
      <c r="B11" s="26" t="s">
        <v>38</v>
      </c>
      <c r="C11" s="27"/>
      <c r="D11" s="27"/>
      <c r="E11" s="27"/>
      <c r="F11" s="27"/>
      <c r="G11" s="27"/>
      <c r="H11" s="27"/>
      <c r="I11" s="33">
        <f t="shared" ref="I11" si="24">C11+E11+G11</f>
        <v>0</v>
      </c>
      <c r="J11" s="33">
        <f t="shared" ref="J11" si="25">D11+F11+H11</f>
        <v>0</v>
      </c>
      <c r="K11" s="27"/>
      <c r="L11" s="27"/>
      <c r="M11" s="27"/>
      <c r="N11" s="27"/>
      <c r="O11" s="27"/>
      <c r="P11" s="27"/>
      <c r="Q11" s="33">
        <f t="shared" ref="Q11" si="26">K11+M11+O11</f>
        <v>0</v>
      </c>
      <c r="R11" s="33">
        <f t="shared" ref="R11" si="27">L11+N11+P11</f>
        <v>0</v>
      </c>
      <c r="S11" s="33">
        <f t="shared" ref="S11" si="28">Q11+I11</f>
        <v>0</v>
      </c>
      <c r="T11" s="33">
        <f t="shared" ref="T11" si="29">R11+J11</f>
        <v>0</v>
      </c>
      <c r="U11" s="27"/>
      <c r="V11" s="27"/>
      <c r="W11" s="27"/>
      <c r="X11" s="27"/>
      <c r="Y11" s="27"/>
      <c r="Z11" s="27"/>
      <c r="AA11" s="33">
        <f t="shared" ref="AA11:AA13" si="30">U11+W11+Y11</f>
        <v>0</v>
      </c>
      <c r="AB11" s="33">
        <f t="shared" ref="AB11:AB13" si="31">V11+X11+Z11</f>
        <v>0</v>
      </c>
      <c r="AC11" s="33">
        <f t="shared" ref="AC11:AC13" si="32">AA11+Q11+I11</f>
        <v>0</v>
      </c>
      <c r="AD11" s="33">
        <f t="shared" ref="AD11:AD13" si="33">AB11+R11+J11</f>
        <v>0</v>
      </c>
      <c r="AE11" s="27"/>
      <c r="AF11" s="27"/>
      <c r="AG11" s="27"/>
      <c r="AH11" s="27"/>
      <c r="AI11" s="27"/>
      <c r="AJ11" s="27"/>
      <c r="AK11" s="33">
        <f t="shared" ref="AK11:AK13" si="34">AE11+AG11+AI11</f>
        <v>0</v>
      </c>
      <c r="AL11" s="33">
        <f t="shared" ref="AL11:AL13" si="35">AF11+AH11+AJ11</f>
        <v>0</v>
      </c>
      <c r="AM11" s="33">
        <f t="shared" ref="AM11:AM13" si="36">AK11+AC11</f>
        <v>0</v>
      </c>
      <c r="AN11" s="38">
        <f t="shared" ref="AN11:AN13" si="37">AL11+AD11</f>
        <v>0</v>
      </c>
    </row>
    <row r="12" spans="1:41" ht="22.95" customHeight="1">
      <c r="A12" s="25" t="s">
        <v>39</v>
      </c>
      <c r="B12" s="26" t="s">
        <v>38</v>
      </c>
      <c r="C12" s="27"/>
      <c r="D12" s="27"/>
      <c r="E12" s="27"/>
      <c r="F12" s="27"/>
      <c r="G12" s="27"/>
      <c r="H12" s="27"/>
      <c r="I12" s="33">
        <f t="shared" si="0"/>
        <v>0</v>
      </c>
      <c r="J12" s="33">
        <f t="shared" si="1"/>
        <v>0</v>
      </c>
      <c r="K12" s="27"/>
      <c r="L12" s="27"/>
      <c r="M12" s="27"/>
      <c r="N12" s="27"/>
      <c r="O12" s="27"/>
      <c r="P12" s="27"/>
      <c r="Q12" s="33">
        <f t="shared" si="2"/>
        <v>0</v>
      </c>
      <c r="R12" s="33">
        <f t="shared" si="3"/>
        <v>0</v>
      </c>
      <c r="S12" s="33">
        <f t="shared" si="4"/>
        <v>0</v>
      </c>
      <c r="T12" s="33">
        <f t="shared" si="5"/>
        <v>0</v>
      </c>
      <c r="U12" s="27"/>
      <c r="V12" s="27"/>
      <c r="W12" s="27"/>
      <c r="X12" s="27"/>
      <c r="Y12" s="27"/>
      <c r="Z12" s="27"/>
      <c r="AA12" s="33">
        <f t="shared" si="30"/>
        <v>0</v>
      </c>
      <c r="AB12" s="33">
        <f t="shared" si="31"/>
        <v>0</v>
      </c>
      <c r="AC12" s="33">
        <f t="shared" si="32"/>
        <v>0</v>
      </c>
      <c r="AD12" s="33">
        <f t="shared" si="33"/>
        <v>0</v>
      </c>
      <c r="AE12" s="27"/>
      <c r="AF12" s="27"/>
      <c r="AG12" s="27"/>
      <c r="AH12" s="27"/>
      <c r="AI12" s="27"/>
      <c r="AJ12" s="27"/>
      <c r="AK12" s="33">
        <f t="shared" si="34"/>
        <v>0</v>
      </c>
      <c r="AL12" s="33">
        <f t="shared" si="35"/>
        <v>0</v>
      </c>
      <c r="AM12" s="33">
        <f t="shared" si="36"/>
        <v>0</v>
      </c>
      <c r="AN12" s="38">
        <f t="shared" si="37"/>
        <v>0</v>
      </c>
    </row>
    <row r="13" spans="1:41" ht="22.95" customHeight="1">
      <c r="A13" s="25" t="s">
        <v>40</v>
      </c>
      <c r="B13" s="26" t="s">
        <v>35</v>
      </c>
      <c r="C13" s="27"/>
      <c r="D13" s="27"/>
      <c r="E13" s="27"/>
      <c r="F13" s="27"/>
      <c r="G13" s="27"/>
      <c r="H13" s="27"/>
      <c r="I13" s="33">
        <f t="shared" ref="I13" si="38">C13+E13+G13</f>
        <v>0</v>
      </c>
      <c r="J13" s="33">
        <f t="shared" ref="J13" si="39">D13+F13+H13</f>
        <v>0</v>
      </c>
      <c r="K13" s="27"/>
      <c r="L13" s="27"/>
      <c r="M13" s="27"/>
      <c r="N13" s="27"/>
      <c r="O13" s="27"/>
      <c r="P13" s="27"/>
      <c r="Q13" s="33">
        <f t="shared" ref="Q13" si="40">K13+M13+O13</f>
        <v>0</v>
      </c>
      <c r="R13" s="33">
        <f t="shared" ref="R13" si="41">L13+N13+P13</f>
        <v>0</v>
      </c>
      <c r="S13" s="33">
        <f t="shared" ref="S13" si="42">Q13+I13</f>
        <v>0</v>
      </c>
      <c r="T13" s="33">
        <f t="shared" ref="T13" si="43">R13+J13</f>
        <v>0</v>
      </c>
      <c r="U13" s="27"/>
      <c r="V13" s="27"/>
      <c r="W13" s="27"/>
      <c r="X13" s="27"/>
      <c r="Y13" s="27"/>
      <c r="Z13" s="27"/>
      <c r="AA13" s="33">
        <f t="shared" si="30"/>
        <v>0</v>
      </c>
      <c r="AB13" s="33">
        <f t="shared" si="31"/>
        <v>0</v>
      </c>
      <c r="AC13" s="33">
        <f t="shared" si="32"/>
        <v>0</v>
      </c>
      <c r="AD13" s="33">
        <f t="shared" si="33"/>
        <v>0</v>
      </c>
      <c r="AE13" s="27"/>
      <c r="AF13" s="27"/>
      <c r="AG13" s="27"/>
      <c r="AH13" s="27"/>
      <c r="AI13" s="27"/>
      <c r="AJ13" s="27"/>
      <c r="AK13" s="33">
        <f t="shared" si="34"/>
        <v>0</v>
      </c>
      <c r="AL13" s="33">
        <f t="shared" si="35"/>
        <v>0</v>
      </c>
      <c r="AM13" s="33">
        <f t="shared" si="36"/>
        <v>0</v>
      </c>
      <c r="AN13" s="38">
        <f t="shared" si="37"/>
        <v>0</v>
      </c>
    </row>
    <row r="14" spans="1:41" ht="22.95" customHeight="1">
      <c r="A14" s="25" t="s">
        <v>41</v>
      </c>
      <c r="B14" s="26" t="s">
        <v>42</v>
      </c>
      <c r="C14" s="27"/>
      <c r="D14" s="27"/>
      <c r="E14" s="27"/>
      <c r="F14" s="27"/>
      <c r="G14" s="27"/>
      <c r="H14" s="27"/>
      <c r="I14" s="33">
        <f t="shared" si="0"/>
        <v>0</v>
      </c>
      <c r="J14" s="33">
        <f t="shared" si="1"/>
        <v>0</v>
      </c>
      <c r="K14" s="27"/>
      <c r="L14" s="27"/>
      <c r="M14" s="27"/>
      <c r="N14" s="27"/>
      <c r="O14" s="27"/>
      <c r="P14" s="27"/>
      <c r="Q14" s="33">
        <f t="shared" si="2"/>
        <v>0</v>
      </c>
      <c r="R14" s="33">
        <f t="shared" si="3"/>
        <v>0</v>
      </c>
      <c r="S14" s="33">
        <f t="shared" si="4"/>
        <v>0</v>
      </c>
      <c r="T14" s="33">
        <f t="shared" si="5"/>
        <v>0</v>
      </c>
      <c r="U14" s="27"/>
      <c r="V14" s="27"/>
      <c r="W14" s="27"/>
      <c r="X14" s="27"/>
      <c r="Y14" s="27"/>
      <c r="Z14" s="27"/>
      <c r="AA14" s="33">
        <f t="shared" si="6"/>
        <v>0</v>
      </c>
      <c r="AB14" s="33">
        <f t="shared" si="6"/>
        <v>0</v>
      </c>
      <c r="AC14" s="33">
        <f t="shared" si="7"/>
        <v>0</v>
      </c>
      <c r="AD14" s="33">
        <f t="shared" si="7"/>
        <v>0</v>
      </c>
      <c r="AE14" s="27"/>
      <c r="AF14" s="27"/>
      <c r="AG14" s="27"/>
      <c r="AH14" s="27"/>
      <c r="AI14" s="27"/>
      <c r="AJ14" s="27"/>
      <c r="AK14" s="33">
        <f t="shared" si="8"/>
        <v>0</v>
      </c>
      <c r="AL14" s="33">
        <f t="shared" si="8"/>
        <v>0</v>
      </c>
      <c r="AM14" s="33">
        <f t="shared" si="9"/>
        <v>0</v>
      </c>
      <c r="AN14" s="38">
        <f t="shared" si="9"/>
        <v>0</v>
      </c>
    </row>
    <row r="15" spans="1:41" ht="22.95" customHeight="1">
      <c r="A15" s="25" t="s">
        <v>43</v>
      </c>
      <c r="B15" s="26" t="s">
        <v>42</v>
      </c>
      <c r="C15" s="27"/>
      <c r="D15" s="27"/>
      <c r="E15" s="27"/>
      <c r="F15" s="27"/>
      <c r="G15" s="27"/>
      <c r="H15" s="27"/>
      <c r="I15" s="33">
        <f t="shared" si="0"/>
        <v>0</v>
      </c>
      <c r="J15" s="33">
        <f t="shared" si="1"/>
        <v>0</v>
      </c>
      <c r="K15" s="27"/>
      <c r="L15" s="27"/>
      <c r="M15" s="27"/>
      <c r="N15" s="27"/>
      <c r="O15" s="27"/>
      <c r="P15" s="27"/>
      <c r="Q15" s="33">
        <f t="shared" si="2"/>
        <v>0</v>
      </c>
      <c r="R15" s="33">
        <f t="shared" si="3"/>
        <v>0</v>
      </c>
      <c r="S15" s="33">
        <f t="shared" si="4"/>
        <v>0</v>
      </c>
      <c r="T15" s="33">
        <f t="shared" si="5"/>
        <v>0</v>
      </c>
      <c r="U15" s="27"/>
      <c r="V15" s="27"/>
      <c r="W15" s="27"/>
      <c r="X15" s="27"/>
      <c r="Y15" s="27"/>
      <c r="Z15" s="27"/>
      <c r="AA15" s="33">
        <f t="shared" si="6"/>
        <v>0</v>
      </c>
      <c r="AB15" s="33">
        <f t="shared" si="6"/>
        <v>0</v>
      </c>
      <c r="AC15" s="33">
        <f t="shared" si="7"/>
        <v>0</v>
      </c>
      <c r="AD15" s="33">
        <f t="shared" si="7"/>
        <v>0</v>
      </c>
      <c r="AE15" s="27"/>
      <c r="AF15" s="27"/>
      <c r="AG15" s="27"/>
      <c r="AH15" s="27"/>
      <c r="AI15" s="27"/>
      <c r="AJ15" s="27"/>
      <c r="AK15" s="33">
        <f t="shared" si="8"/>
        <v>0</v>
      </c>
      <c r="AL15" s="33">
        <f t="shared" si="8"/>
        <v>0</v>
      </c>
      <c r="AM15" s="33">
        <f t="shared" si="9"/>
        <v>0</v>
      </c>
      <c r="AN15" s="38">
        <f t="shared" si="9"/>
        <v>0</v>
      </c>
    </row>
    <row r="16" spans="1:41" ht="22.95" customHeight="1">
      <c r="A16" s="25" t="s">
        <v>44</v>
      </c>
      <c r="B16" s="26" t="s">
        <v>42</v>
      </c>
      <c r="C16" s="27"/>
      <c r="D16" s="27"/>
      <c r="E16" s="27"/>
      <c r="F16" s="27"/>
      <c r="G16" s="27"/>
      <c r="H16" s="27"/>
      <c r="I16" s="33">
        <f t="shared" si="0"/>
        <v>0</v>
      </c>
      <c r="J16" s="33">
        <f t="shared" si="1"/>
        <v>0</v>
      </c>
      <c r="K16" s="27"/>
      <c r="L16" s="27"/>
      <c r="M16" s="27"/>
      <c r="N16" s="27"/>
      <c r="O16" s="27"/>
      <c r="P16" s="27"/>
      <c r="Q16" s="33">
        <f t="shared" si="2"/>
        <v>0</v>
      </c>
      <c r="R16" s="33">
        <f t="shared" si="3"/>
        <v>0</v>
      </c>
      <c r="S16" s="33">
        <f t="shared" si="4"/>
        <v>0</v>
      </c>
      <c r="T16" s="33">
        <f t="shared" si="5"/>
        <v>0</v>
      </c>
      <c r="U16" s="27"/>
      <c r="V16" s="27"/>
      <c r="W16" s="27"/>
      <c r="X16" s="27"/>
      <c r="Y16" s="27"/>
      <c r="Z16" s="27"/>
      <c r="AA16" s="33">
        <f t="shared" si="6"/>
        <v>0</v>
      </c>
      <c r="AB16" s="33">
        <f t="shared" si="6"/>
        <v>0</v>
      </c>
      <c r="AC16" s="33">
        <f t="shared" si="7"/>
        <v>0</v>
      </c>
      <c r="AD16" s="33">
        <f t="shared" si="7"/>
        <v>0</v>
      </c>
      <c r="AE16" s="27"/>
      <c r="AF16" s="27"/>
      <c r="AG16" s="27"/>
      <c r="AH16" s="27"/>
      <c r="AI16" s="27"/>
      <c r="AJ16" s="27"/>
      <c r="AK16" s="33">
        <f t="shared" si="8"/>
        <v>0</v>
      </c>
      <c r="AL16" s="33">
        <f t="shared" si="8"/>
        <v>0</v>
      </c>
      <c r="AM16" s="33">
        <f t="shared" si="9"/>
        <v>0</v>
      </c>
      <c r="AN16" s="38">
        <f t="shared" si="9"/>
        <v>0</v>
      </c>
    </row>
    <row r="17" spans="1:40" ht="22.95" customHeight="1">
      <c r="A17" s="29" t="s">
        <v>45</v>
      </c>
      <c r="B17" s="26" t="s">
        <v>42</v>
      </c>
      <c r="C17" s="27"/>
      <c r="D17" s="27"/>
      <c r="E17" s="27"/>
      <c r="F17" s="27"/>
      <c r="G17" s="27"/>
      <c r="H17" s="27"/>
      <c r="I17" s="33">
        <f t="shared" ref="I17" si="44">C17+E17+G17</f>
        <v>0</v>
      </c>
      <c r="J17" s="33">
        <f t="shared" ref="J17" si="45">D17+F17+H17</f>
        <v>0</v>
      </c>
      <c r="K17" s="27"/>
      <c r="L17" s="27"/>
      <c r="M17" s="27"/>
      <c r="N17" s="27"/>
      <c r="O17" s="27"/>
      <c r="P17" s="27"/>
      <c r="Q17" s="33">
        <f t="shared" ref="Q17" si="46">K17+M17+O17</f>
        <v>0</v>
      </c>
      <c r="R17" s="33">
        <f t="shared" ref="R17" si="47">L17+N17+P17</f>
        <v>0</v>
      </c>
      <c r="S17" s="33">
        <f t="shared" ref="S17" si="48">Q17+I17</f>
        <v>0</v>
      </c>
      <c r="T17" s="33">
        <f t="shared" ref="T17" si="49">R17+J17</f>
        <v>0</v>
      </c>
      <c r="U17" s="27"/>
      <c r="V17" s="27"/>
      <c r="W17" s="27"/>
      <c r="X17" s="27"/>
      <c r="Y17" s="27"/>
      <c r="Z17" s="27"/>
      <c r="AA17" s="33">
        <f t="shared" ref="AA17" si="50">U17+W17+Y17</f>
        <v>0</v>
      </c>
      <c r="AB17" s="33">
        <f t="shared" ref="AB17" si="51">V17+X17+Z17</f>
        <v>0</v>
      </c>
      <c r="AC17" s="33">
        <f t="shared" ref="AC17" si="52">AA17+Q17+I17</f>
        <v>0</v>
      </c>
      <c r="AD17" s="33">
        <f t="shared" ref="AD17" si="53">AB17+R17+J17</f>
        <v>0</v>
      </c>
      <c r="AE17" s="27"/>
      <c r="AF17" s="27"/>
      <c r="AG17" s="27"/>
      <c r="AH17" s="27"/>
      <c r="AI17" s="27"/>
      <c r="AJ17" s="27"/>
      <c r="AK17" s="33">
        <f t="shared" ref="AK17" si="54">AE17+AG17+AI17</f>
        <v>0</v>
      </c>
      <c r="AL17" s="33">
        <f t="shared" ref="AL17" si="55">AF17+AH17+AJ17</f>
        <v>0</v>
      </c>
      <c r="AM17" s="33">
        <f t="shared" ref="AM17" si="56">AK17+AC17</f>
        <v>0</v>
      </c>
      <c r="AN17" s="38">
        <f t="shared" ref="AN17" si="57">AL17+AD17</f>
        <v>0</v>
      </c>
    </row>
    <row r="18" spans="1:40" ht="22.95" customHeight="1">
      <c r="A18" s="25" t="s">
        <v>128</v>
      </c>
      <c r="B18" s="30" t="s">
        <v>46</v>
      </c>
      <c r="C18" s="31" t="s">
        <v>47</v>
      </c>
      <c r="D18" s="31" t="s">
        <v>47</v>
      </c>
      <c r="E18" s="31" t="s">
        <v>47</v>
      </c>
      <c r="F18" s="31" t="s">
        <v>47</v>
      </c>
      <c r="G18" s="31" t="s">
        <v>47</v>
      </c>
      <c r="H18" s="31" t="s">
        <v>47</v>
      </c>
      <c r="I18" s="34" t="s">
        <v>47</v>
      </c>
      <c r="J18" s="27"/>
      <c r="K18" s="35" t="s">
        <v>47</v>
      </c>
      <c r="L18" s="35" t="s">
        <v>47</v>
      </c>
      <c r="M18" s="35" t="s">
        <v>47</v>
      </c>
      <c r="N18" s="35" t="s">
        <v>47</v>
      </c>
      <c r="O18" s="35" t="s">
        <v>47</v>
      </c>
      <c r="P18" s="35" t="s">
        <v>47</v>
      </c>
      <c r="Q18" s="35" t="s">
        <v>47</v>
      </c>
      <c r="R18" s="35" t="s">
        <v>47</v>
      </c>
      <c r="S18" s="35" t="s">
        <v>47</v>
      </c>
      <c r="T18" s="33">
        <f>J18</f>
        <v>0</v>
      </c>
      <c r="U18" s="35" t="s">
        <v>47</v>
      </c>
      <c r="V18" s="35" t="s">
        <v>47</v>
      </c>
      <c r="W18" s="35" t="s">
        <v>47</v>
      </c>
      <c r="X18" s="35" t="s">
        <v>47</v>
      </c>
      <c r="Y18" s="35" t="s">
        <v>47</v>
      </c>
      <c r="Z18" s="35" t="s">
        <v>47</v>
      </c>
      <c r="AA18" s="35" t="s">
        <v>47</v>
      </c>
      <c r="AB18" s="35" t="s">
        <v>47</v>
      </c>
      <c r="AC18" s="35" t="s">
        <v>47</v>
      </c>
      <c r="AD18" s="33">
        <f>T18</f>
        <v>0</v>
      </c>
      <c r="AE18" s="35" t="s">
        <v>47</v>
      </c>
      <c r="AF18" s="35" t="s">
        <v>47</v>
      </c>
      <c r="AG18" s="35" t="s">
        <v>47</v>
      </c>
      <c r="AH18" s="35" t="s">
        <v>47</v>
      </c>
      <c r="AI18" s="35" t="s">
        <v>47</v>
      </c>
      <c r="AJ18" s="35" t="s">
        <v>47</v>
      </c>
      <c r="AK18" s="35" t="s">
        <v>47</v>
      </c>
      <c r="AL18" s="27"/>
      <c r="AM18" s="35" t="s">
        <v>47</v>
      </c>
      <c r="AN18" s="38">
        <f t="shared" si="9"/>
        <v>0</v>
      </c>
    </row>
    <row r="19" spans="1:40" ht="22.95" customHeight="1">
      <c r="A19" s="25" t="s">
        <v>48</v>
      </c>
      <c r="B19" s="30" t="s">
        <v>49</v>
      </c>
      <c r="C19" s="27"/>
      <c r="D19" s="27"/>
      <c r="E19" s="27"/>
      <c r="F19" s="27"/>
      <c r="G19" s="27"/>
      <c r="H19" s="27"/>
      <c r="I19" s="33">
        <f t="shared" si="0"/>
        <v>0</v>
      </c>
      <c r="J19" s="36">
        <f>D19+F19+H19+J20</f>
        <v>0</v>
      </c>
      <c r="K19" s="27"/>
      <c r="L19" s="27"/>
      <c r="M19" s="27"/>
      <c r="N19" s="27"/>
      <c r="O19" s="27"/>
      <c r="P19" s="27"/>
      <c r="Q19" s="33">
        <f t="shared" si="2"/>
        <v>0</v>
      </c>
      <c r="R19" s="33">
        <f t="shared" si="3"/>
        <v>0</v>
      </c>
      <c r="S19" s="33">
        <f t="shared" si="4"/>
        <v>0</v>
      </c>
      <c r="T19" s="33">
        <f t="shared" si="5"/>
        <v>0</v>
      </c>
      <c r="U19" s="27"/>
      <c r="V19" s="27"/>
      <c r="W19" s="27"/>
      <c r="X19" s="27"/>
      <c r="Y19" s="27"/>
      <c r="Z19" s="27"/>
      <c r="AA19" s="33">
        <f t="shared" si="6"/>
        <v>0</v>
      </c>
      <c r="AB19" s="33">
        <f t="shared" si="6"/>
        <v>0</v>
      </c>
      <c r="AC19" s="33">
        <f t="shared" si="7"/>
        <v>0</v>
      </c>
      <c r="AD19" s="33">
        <f>AB19+R19+J19</f>
        <v>0</v>
      </c>
      <c r="AE19" s="27"/>
      <c r="AF19" s="27"/>
      <c r="AG19" s="27"/>
      <c r="AH19" s="27"/>
      <c r="AI19" s="27"/>
      <c r="AJ19" s="27"/>
      <c r="AK19" s="33">
        <f t="shared" si="8"/>
        <v>0</v>
      </c>
      <c r="AL19" s="33">
        <f>AF19+AH19+AJ19+AL20</f>
        <v>0</v>
      </c>
      <c r="AM19" s="33">
        <f t="shared" si="9"/>
        <v>0</v>
      </c>
      <c r="AN19" s="38">
        <f t="shared" si="9"/>
        <v>0</v>
      </c>
    </row>
    <row r="20" spans="1:40" ht="22.95" customHeight="1">
      <c r="A20" s="32" t="s">
        <v>129</v>
      </c>
      <c r="B20" s="30" t="s">
        <v>130</v>
      </c>
      <c r="C20" s="31" t="s">
        <v>47</v>
      </c>
      <c r="D20" s="31" t="s">
        <v>47</v>
      </c>
      <c r="E20" s="31" t="s">
        <v>47</v>
      </c>
      <c r="F20" s="31" t="s">
        <v>47</v>
      </c>
      <c r="G20" s="31" t="s">
        <v>47</v>
      </c>
      <c r="H20" s="31" t="s">
        <v>47</v>
      </c>
      <c r="I20" s="31" t="s">
        <v>47</v>
      </c>
      <c r="J20" s="27"/>
      <c r="K20" s="31" t="s">
        <v>47</v>
      </c>
      <c r="L20" s="31" t="s">
        <v>47</v>
      </c>
      <c r="M20" s="31" t="s">
        <v>47</v>
      </c>
      <c r="N20" s="31" t="s">
        <v>47</v>
      </c>
      <c r="O20" s="31" t="s">
        <v>47</v>
      </c>
      <c r="P20" s="31" t="s">
        <v>47</v>
      </c>
      <c r="Q20" s="31" t="s">
        <v>47</v>
      </c>
      <c r="R20" s="31" t="s">
        <v>47</v>
      </c>
      <c r="S20" s="31" t="s">
        <v>47</v>
      </c>
      <c r="T20" s="33">
        <f>J20</f>
        <v>0</v>
      </c>
      <c r="U20" s="31" t="s">
        <v>47</v>
      </c>
      <c r="V20" s="31" t="s">
        <v>47</v>
      </c>
      <c r="W20" s="31" t="s">
        <v>47</v>
      </c>
      <c r="X20" s="31" t="s">
        <v>47</v>
      </c>
      <c r="Y20" s="31" t="s">
        <v>47</v>
      </c>
      <c r="Z20" s="31" t="s">
        <v>47</v>
      </c>
      <c r="AA20" s="31" t="s">
        <v>47</v>
      </c>
      <c r="AB20" s="31" t="s">
        <v>47</v>
      </c>
      <c r="AC20" s="31" t="s">
        <v>47</v>
      </c>
      <c r="AD20" s="33">
        <f>T20</f>
        <v>0</v>
      </c>
      <c r="AE20" s="35" t="s">
        <v>47</v>
      </c>
      <c r="AF20" s="35" t="s">
        <v>47</v>
      </c>
      <c r="AG20" s="35" t="s">
        <v>47</v>
      </c>
      <c r="AH20" s="35" t="s">
        <v>47</v>
      </c>
      <c r="AI20" s="35" t="s">
        <v>47</v>
      </c>
      <c r="AJ20" s="35" t="s">
        <v>47</v>
      </c>
      <c r="AK20" s="35" t="s">
        <v>47</v>
      </c>
      <c r="AL20" s="27"/>
      <c r="AM20" s="35" t="s">
        <v>47</v>
      </c>
      <c r="AN20" s="38">
        <f>AL20+AD20</f>
        <v>0</v>
      </c>
    </row>
    <row r="21" spans="1:40" ht="22.95" customHeight="1">
      <c r="A21" s="25" t="s">
        <v>50</v>
      </c>
      <c r="B21" s="26" t="s">
        <v>35</v>
      </c>
      <c r="C21" s="27"/>
      <c r="D21" s="27"/>
      <c r="E21" s="27"/>
      <c r="F21" s="27"/>
      <c r="G21" s="27"/>
      <c r="H21" s="27"/>
      <c r="I21" s="33">
        <f t="shared" si="0"/>
        <v>0</v>
      </c>
      <c r="J21" s="33">
        <f t="shared" si="1"/>
        <v>0</v>
      </c>
      <c r="K21" s="27"/>
      <c r="L21" s="27"/>
      <c r="M21" s="27"/>
      <c r="N21" s="27"/>
      <c r="O21" s="27"/>
      <c r="P21" s="27"/>
      <c r="Q21" s="33">
        <f t="shared" si="2"/>
        <v>0</v>
      </c>
      <c r="R21" s="33">
        <f t="shared" si="3"/>
        <v>0</v>
      </c>
      <c r="S21" s="33">
        <f t="shared" si="4"/>
        <v>0</v>
      </c>
      <c r="T21" s="33">
        <f t="shared" si="5"/>
        <v>0</v>
      </c>
      <c r="U21" s="27"/>
      <c r="V21" s="27"/>
      <c r="W21" s="27"/>
      <c r="X21" s="27"/>
      <c r="Y21" s="27"/>
      <c r="Z21" s="27"/>
      <c r="AA21" s="33">
        <f t="shared" si="6"/>
        <v>0</v>
      </c>
      <c r="AB21" s="33">
        <f t="shared" ref="AB21:AB22" si="58">V21+X21+Z21</f>
        <v>0</v>
      </c>
      <c r="AC21" s="33">
        <f t="shared" si="7"/>
        <v>0</v>
      </c>
      <c r="AD21" s="33">
        <f t="shared" si="7"/>
        <v>0</v>
      </c>
      <c r="AE21" s="27"/>
      <c r="AF21" s="27"/>
      <c r="AG21" s="27"/>
      <c r="AH21" s="27"/>
      <c r="AI21" s="27"/>
      <c r="AJ21" s="27"/>
      <c r="AK21" s="33">
        <f t="shared" si="8"/>
        <v>0</v>
      </c>
      <c r="AL21" s="33">
        <f t="shared" si="8"/>
        <v>0</v>
      </c>
      <c r="AM21" s="33">
        <f t="shared" si="9"/>
        <v>0</v>
      </c>
      <c r="AN21" s="38">
        <f t="shared" ref="AN21:AN22" si="59">AL21+AD21</f>
        <v>0</v>
      </c>
    </row>
    <row r="22" spans="1:40" ht="22.5" customHeight="1">
      <c r="A22" s="25" t="s">
        <v>51</v>
      </c>
      <c r="B22" s="26" t="s">
        <v>35</v>
      </c>
      <c r="C22" s="27"/>
      <c r="D22" s="27"/>
      <c r="E22" s="27"/>
      <c r="F22" s="27"/>
      <c r="G22" s="27"/>
      <c r="H22" s="27"/>
      <c r="I22" s="33">
        <f t="shared" si="0"/>
        <v>0</v>
      </c>
      <c r="J22" s="33">
        <f t="shared" si="1"/>
        <v>0</v>
      </c>
      <c r="K22" s="27"/>
      <c r="L22" s="27"/>
      <c r="M22" s="27"/>
      <c r="N22" s="27"/>
      <c r="O22" s="27"/>
      <c r="P22" s="27"/>
      <c r="Q22" s="33">
        <f t="shared" si="2"/>
        <v>0</v>
      </c>
      <c r="R22" s="33">
        <f t="shared" si="3"/>
        <v>0</v>
      </c>
      <c r="S22" s="33">
        <f t="shared" si="4"/>
        <v>0</v>
      </c>
      <c r="T22" s="33">
        <f t="shared" si="5"/>
        <v>0</v>
      </c>
      <c r="U22" s="27"/>
      <c r="V22" s="27"/>
      <c r="W22" s="27"/>
      <c r="X22" s="27"/>
      <c r="Y22" s="27"/>
      <c r="Z22" s="27"/>
      <c r="AA22" s="33">
        <f t="shared" si="6"/>
        <v>0</v>
      </c>
      <c r="AB22" s="33">
        <f t="shared" si="58"/>
        <v>0</v>
      </c>
      <c r="AC22" s="33">
        <f t="shared" si="7"/>
        <v>0</v>
      </c>
      <c r="AD22" s="33">
        <f t="shared" si="7"/>
        <v>0</v>
      </c>
      <c r="AE22" s="27"/>
      <c r="AF22" s="27"/>
      <c r="AG22" s="27"/>
      <c r="AH22" s="27"/>
      <c r="AI22" s="27"/>
      <c r="AJ22" s="27"/>
      <c r="AK22" s="33">
        <f t="shared" si="8"/>
        <v>0</v>
      </c>
      <c r="AL22" s="33">
        <f t="shared" si="8"/>
        <v>0</v>
      </c>
      <c r="AM22" s="33">
        <f t="shared" si="9"/>
        <v>0</v>
      </c>
      <c r="AN22" s="38">
        <f t="shared" si="59"/>
        <v>0</v>
      </c>
    </row>
  </sheetData>
  <sheetProtection password="C613" sheet="1" objects="1" scenarios="1" formatColumns="0" selectLockedCells="1"/>
  <protectedRanges>
    <protectedRange sqref="I8:J17 I19:J19 J18 J20 I21:J22" name="区域1"/>
    <protectedRange sqref="Q8:T17 Q19:T19 T18 T20 Q21:T22" name="区域2"/>
    <protectedRange sqref="AA8:AD17 AA19:AD19 AD18 AD20 AA21:AD22" name="区域3"/>
    <protectedRange sqref="AK8:AN17 AK19:AN19 AL18 AN18 AL20 AN20 AK21:AN22" name="区域4"/>
  </protectedRanges>
  <mergeCells count="27">
    <mergeCell ref="A1:AM1"/>
    <mergeCell ref="A2:D2"/>
    <mergeCell ref="C3:H3"/>
    <mergeCell ref="K3:P3"/>
    <mergeCell ref="U3:Z3"/>
    <mergeCell ref="AE3:AJ3"/>
    <mergeCell ref="AK3:AL4"/>
    <mergeCell ref="AM3:AN4"/>
    <mergeCell ref="AG4:AH4"/>
    <mergeCell ref="AI4:AJ4"/>
    <mergeCell ref="A3:A5"/>
    <mergeCell ref="B3:B5"/>
    <mergeCell ref="I3:J4"/>
    <mergeCell ref="AE4:AF4"/>
    <mergeCell ref="C4:D4"/>
    <mergeCell ref="E4:F4"/>
    <mergeCell ref="AA3:AB4"/>
    <mergeCell ref="AC3:AD4"/>
    <mergeCell ref="O4:P4"/>
    <mergeCell ref="U4:V4"/>
    <mergeCell ref="W4:X4"/>
    <mergeCell ref="Y4:Z4"/>
    <mergeCell ref="G4:H4"/>
    <mergeCell ref="K4:L4"/>
    <mergeCell ref="M4:N4"/>
    <mergeCell ref="Q3:R4"/>
    <mergeCell ref="S3:T4"/>
  </mergeCells>
  <phoneticPr fontId="14" type="noConversion"/>
  <pageMargins left="0.75" right="0.75" top="1" bottom="1" header="0.5" footer="0.5"/>
  <pageSetup paperSize="9" orientation="portrait" r:id="rId1"/>
  <headerFooter scaleWithDoc="0"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2"/>
  <sheetViews>
    <sheetView topLeftCell="A4" workbookViewId="0">
      <selection activeCell="O16" sqref="O16"/>
    </sheetView>
  </sheetViews>
  <sheetFormatPr defaultColWidth="9" defaultRowHeight="15.6"/>
  <cols>
    <col min="1" max="1" width="11.69921875" style="8" customWidth="1"/>
    <col min="2" max="2" width="4.3984375" style="8" customWidth="1"/>
    <col min="3" max="3" width="11.09765625" style="8" customWidth="1"/>
    <col min="4" max="4" width="5.09765625" style="8" customWidth="1"/>
    <col min="5" max="5" width="7.69921875" style="8" customWidth="1"/>
    <col min="6" max="6" width="9" style="8" hidden="1" customWidth="1"/>
    <col min="7" max="7" width="9.09765625" style="8" customWidth="1"/>
    <col min="8" max="8" width="7" style="8" customWidth="1"/>
    <col min="9" max="9" width="9.3984375" style="8" customWidth="1"/>
    <col min="10" max="10" width="15.09765625" style="8" customWidth="1"/>
    <col min="11" max="11" width="14.09765625" style="8" customWidth="1"/>
    <col min="12" max="12" width="10" style="8" customWidth="1"/>
    <col min="13" max="16384" width="9" style="8"/>
  </cols>
  <sheetData>
    <row r="1" spans="1:12" ht="32.25" customHeight="1">
      <c r="A1" s="81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4.25" customHeight="1"/>
    <row r="3" spans="1:12" ht="14.25" customHeight="1">
      <c r="J3" s="3" t="s">
        <v>53</v>
      </c>
      <c r="K3" s="80" t="s">
        <v>54</v>
      </c>
      <c r="L3" s="64"/>
    </row>
    <row r="4" spans="1:12" ht="14.25" customHeight="1">
      <c r="J4" s="3" t="s">
        <v>55</v>
      </c>
      <c r="K4" s="80" t="s">
        <v>56</v>
      </c>
      <c r="L4" s="64"/>
    </row>
    <row r="5" spans="1:12" ht="14.25" customHeight="1">
      <c r="K5" s="80" t="s">
        <v>57</v>
      </c>
      <c r="L5" s="64"/>
    </row>
    <row r="6" spans="1:12" ht="14.25" customHeight="1">
      <c r="J6" s="3" t="s">
        <v>58</v>
      </c>
      <c r="K6" s="80"/>
      <c r="L6" s="64"/>
    </row>
    <row r="7" spans="1:12" ht="14.25" customHeight="1">
      <c r="A7" s="80" t="s">
        <v>59</v>
      </c>
      <c r="B7" s="64"/>
      <c r="C7" s="61"/>
      <c r="D7" s="62"/>
      <c r="J7" s="3" t="s">
        <v>60</v>
      </c>
      <c r="K7" s="80"/>
      <c r="L7" s="64"/>
    </row>
    <row r="8" spans="1:12" ht="14.25" customHeight="1">
      <c r="A8" s="80" t="s">
        <v>61</v>
      </c>
      <c r="B8" s="64"/>
      <c r="C8" s="61"/>
      <c r="D8" s="62"/>
      <c r="E8" s="62"/>
      <c r="G8" s="45" t="s">
        <v>132</v>
      </c>
      <c r="H8" s="7" t="s">
        <v>62</v>
      </c>
      <c r="I8" s="1" t="s">
        <v>63</v>
      </c>
      <c r="J8" s="3" t="s">
        <v>64</v>
      </c>
      <c r="K8" s="80"/>
      <c r="L8" s="64"/>
    </row>
    <row r="9" spans="1:12" ht="3.75" customHeight="1"/>
    <row r="10" spans="1:12" ht="22.5" customHeight="1">
      <c r="A10" s="57" t="s">
        <v>65</v>
      </c>
      <c r="B10" s="58"/>
      <c r="C10" s="55" t="s">
        <v>3</v>
      </c>
      <c r="D10" s="55" t="s">
        <v>66</v>
      </c>
      <c r="E10" s="55" t="s">
        <v>67</v>
      </c>
      <c r="F10" s="76"/>
      <c r="G10" s="76"/>
      <c r="H10" s="76"/>
      <c r="I10" s="76"/>
      <c r="J10" s="55" t="s">
        <v>68</v>
      </c>
      <c r="K10" s="76"/>
      <c r="L10" s="55" t="s">
        <v>69</v>
      </c>
    </row>
    <row r="11" spans="1:12" ht="14.25" customHeight="1">
      <c r="A11" s="59"/>
      <c r="B11" s="59"/>
      <c r="C11" s="56"/>
      <c r="D11" s="56"/>
      <c r="E11" s="77" t="s">
        <v>70</v>
      </c>
      <c r="F11" s="78"/>
      <c r="G11" s="78"/>
      <c r="H11" s="77" t="s">
        <v>71</v>
      </c>
      <c r="I11" s="78"/>
      <c r="J11" s="11" t="s">
        <v>70</v>
      </c>
      <c r="K11" s="11" t="s">
        <v>71</v>
      </c>
      <c r="L11" s="56"/>
    </row>
    <row r="12" spans="1:12" ht="14.25" customHeight="1">
      <c r="A12" s="79" t="s">
        <v>72</v>
      </c>
      <c r="B12" s="78"/>
      <c r="C12" s="11" t="s">
        <v>73</v>
      </c>
      <c r="D12" s="11" t="s">
        <v>74</v>
      </c>
      <c r="E12" s="77" t="s">
        <v>62</v>
      </c>
      <c r="F12" s="78"/>
      <c r="G12" s="78"/>
      <c r="H12" s="77" t="s">
        <v>75</v>
      </c>
      <c r="I12" s="78"/>
      <c r="J12" s="11" t="s">
        <v>76</v>
      </c>
      <c r="K12" s="11" t="s">
        <v>77</v>
      </c>
      <c r="L12" s="11" t="s">
        <v>78</v>
      </c>
    </row>
    <row r="13" spans="1:12" ht="14.25" customHeight="1">
      <c r="A13" s="66" t="s">
        <v>79</v>
      </c>
      <c r="B13" s="67"/>
      <c r="C13" s="12" t="s">
        <v>80</v>
      </c>
      <c r="D13" s="12" t="s">
        <v>81</v>
      </c>
      <c r="E13" s="68">
        <f>台账!I6</f>
        <v>0</v>
      </c>
      <c r="F13" s="69"/>
      <c r="G13" s="69"/>
      <c r="H13" s="68">
        <f>台账!J6/1000</f>
        <v>0</v>
      </c>
      <c r="I13" s="69"/>
      <c r="J13" s="16"/>
      <c r="K13" s="16"/>
      <c r="L13" s="16" t="s">
        <v>82</v>
      </c>
    </row>
    <row r="14" spans="1:12" ht="14.25" customHeight="1">
      <c r="A14" s="66" t="s">
        <v>83</v>
      </c>
      <c r="B14" s="67"/>
      <c r="C14" s="12" t="s">
        <v>32</v>
      </c>
      <c r="D14" s="12" t="s">
        <v>84</v>
      </c>
      <c r="E14" s="68">
        <f>台账!I7</f>
        <v>0</v>
      </c>
      <c r="F14" s="69"/>
      <c r="G14" s="69"/>
      <c r="H14" s="68">
        <f>台账!J7/1000</f>
        <v>0</v>
      </c>
      <c r="I14" s="69"/>
      <c r="J14" s="16"/>
      <c r="K14" s="16"/>
      <c r="L14" s="16" t="s">
        <v>85</v>
      </c>
    </row>
    <row r="15" spans="1:12" ht="14.25" customHeight="1">
      <c r="A15" s="66" t="s">
        <v>86</v>
      </c>
      <c r="B15" s="67"/>
      <c r="C15" s="12" t="s">
        <v>32</v>
      </c>
      <c r="D15" s="12" t="s">
        <v>87</v>
      </c>
      <c r="E15" s="68">
        <f>台账!I8</f>
        <v>0</v>
      </c>
      <c r="F15" s="69"/>
      <c r="G15" s="69"/>
      <c r="H15" s="68">
        <f>台账!J8/1000</f>
        <v>0</v>
      </c>
      <c r="I15" s="69"/>
      <c r="J15" s="16"/>
      <c r="K15" s="16"/>
      <c r="L15" s="16" t="s">
        <v>88</v>
      </c>
    </row>
    <row r="16" spans="1:12" ht="14.25" customHeight="1">
      <c r="A16" s="66" t="s">
        <v>89</v>
      </c>
      <c r="B16" s="67"/>
      <c r="C16" s="12" t="s">
        <v>35</v>
      </c>
      <c r="D16" s="12" t="s">
        <v>90</v>
      </c>
      <c r="E16" s="68">
        <f>台账!I9</f>
        <v>0</v>
      </c>
      <c r="F16" s="69"/>
      <c r="G16" s="69"/>
      <c r="H16" s="68">
        <f>台账!J9/1000</f>
        <v>0</v>
      </c>
      <c r="I16" s="69"/>
      <c r="J16" s="16"/>
      <c r="K16" s="16"/>
      <c r="L16" s="16" t="s">
        <v>91</v>
      </c>
    </row>
    <row r="17" spans="1:12" ht="14.25" customHeight="1">
      <c r="A17" s="66" t="s">
        <v>92</v>
      </c>
      <c r="B17" s="67"/>
      <c r="C17" s="12" t="s">
        <v>35</v>
      </c>
      <c r="D17" s="12" t="s">
        <v>93</v>
      </c>
      <c r="E17" s="68">
        <f>台账!I10+台账!I11*1.38</f>
        <v>0</v>
      </c>
      <c r="F17" s="69"/>
      <c r="G17" s="69"/>
      <c r="H17" s="68">
        <f>台账!J10/1000+台账!J11/1000</f>
        <v>0</v>
      </c>
      <c r="I17" s="69"/>
      <c r="J17" s="16"/>
      <c r="K17" s="16"/>
      <c r="L17" s="16" t="s">
        <v>94</v>
      </c>
    </row>
    <row r="18" spans="1:12" ht="14.25" customHeight="1">
      <c r="A18" s="66" t="s">
        <v>95</v>
      </c>
      <c r="B18" s="67"/>
      <c r="C18" s="12" t="s">
        <v>32</v>
      </c>
      <c r="D18" s="12" t="s">
        <v>96</v>
      </c>
      <c r="E18" s="68">
        <f>台账!I12/1000+台账!I13*2.033/1000</f>
        <v>0</v>
      </c>
      <c r="F18" s="69"/>
      <c r="G18" s="69"/>
      <c r="H18" s="68">
        <f>台账!J12/1000+台账!J13/1000</f>
        <v>0</v>
      </c>
      <c r="I18" s="69"/>
      <c r="J18" s="16"/>
      <c r="K18" s="16"/>
      <c r="L18" s="16" t="s">
        <v>97</v>
      </c>
    </row>
    <row r="19" spans="1:12" ht="14.25" customHeight="1">
      <c r="A19" s="66" t="s">
        <v>98</v>
      </c>
      <c r="B19" s="67"/>
      <c r="C19" s="12" t="s">
        <v>32</v>
      </c>
      <c r="D19" s="12" t="s">
        <v>99</v>
      </c>
      <c r="E19" s="68">
        <f>台账!I14*0.73/1000</f>
        <v>0</v>
      </c>
      <c r="F19" s="69"/>
      <c r="G19" s="69"/>
      <c r="H19" s="68">
        <f>台账!J14/1000</f>
        <v>0</v>
      </c>
      <c r="I19" s="69"/>
      <c r="J19" s="16"/>
      <c r="K19" s="16"/>
      <c r="L19" s="16" t="s">
        <v>100</v>
      </c>
    </row>
    <row r="20" spans="1:12" ht="14.25" customHeight="1">
      <c r="A20" s="66" t="s">
        <v>101</v>
      </c>
      <c r="B20" s="67"/>
      <c r="C20" s="12" t="s">
        <v>32</v>
      </c>
      <c r="D20" s="12" t="s">
        <v>102</v>
      </c>
      <c r="E20" s="68">
        <f>台账!I15*0.82/1000</f>
        <v>0</v>
      </c>
      <c r="F20" s="69"/>
      <c r="G20" s="69"/>
      <c r="H20" s="68">
        <f>台账!J15/1000</f>
        <v>0</v>
      </c>
      <c r="I20" s="69"/>
      <c r="J20" s="16"/>
      <c r="K20" s="16"/>
      <c r="L20" s="16" t="s">
        <v>100</v>
      </c>
    </row>
    <row r="21" spans="1:12" ht="14.25" customHeight="1">
      <c r="A21" s="66" t="s">
        <v>103</v>
      </c>
      <c r="B21" s="67"/>
      <c r="C21" s="12" t="s">
        <v>32</v>
      </c>
      <c r="D21" s="12" t="s">
        <v>104</v>
      </c>
      <c r="E21" s="68">
        <f>台账!I16*0.86/1000</f>
        <v>0</v>
      </c>
      <c r="F21" s="69"/>
      <c r="G21" s="69"/>
      <c r="H21" s="68">
        <f>台账!J16/1000</f>
        <v>0</v>
      </c>
      <c r="I21" s="69"/>
      <c r="J21" s="16"/>
      <c r="K21" s="16"/>
      <c r="L21" s="16" t="s">
        <v>105</v>
      </c>
    </row>
    <row r="22" spans="1:12" ht="14.25" customHeight="1">
      <c r="A22" s="66" t="s">
        <v>106</v>
      </c>
      <c r="B22" s="67"/>
      <c r="C22" s="12" t="s">
        <v>32</v>
      </c>
      <c r="D22" s="12" t="s">
        <v>107</v>
      </c>
      <c r="E22" s="68">
        <f>台账!I17*0.91/1000</f>
        <v>0</v>
      </c>
      <c r="F22" s="69"/>
      <c r="G22" s="69"/>
      <c r="H22" s="68">
        <f>台账!J17/1000</f>
        <v>0</v>
      </c>
      <c r="I22" s="69"/>
      <c r="J22" s="16"/>
      <c r="K22" s="16"/>
      <c r="L22" s="16" t="s">
        <v>108</v>
      </c>
    </row>
    <row r="23" spans="1:12" ht="14.25" customHeight="1">
      <c r="A23" s="66" t="s">
        <v>109</v>
      </c>
      <c r="B23" s="67"/>
      <c r="C23" s="12" t="s">
        <v>49</v>
      </c>
      <c r="D23" s="12" t="s">
        <v>110</v>
      </c>
      <c r="E23" s="68">
        <f>台账!J18/$C$30+台账!I19+台账!I21*0.08+台账!I22*2.51</f>
        <v>0</v>
      </c>
      <c r="F23" s="69"/>
      <c r="G23" s="69"/>
      <c r="H23" s="68">
        <f>(台账!J18+台账!J19+台账!J21+台账!J22)/1000</f>
        <v>0</v>
      </c>
      <c r="I23" s="69"/>
      <c r="J23" s="16"/>
      <c r="K23" s="16"/>
      <c r="L23" s="16" t="s">
        <v>111</v>
      </c>
    </row>
    <row r="24" spans="1:12" ht="14.25" customHeight="1">
      <c r="A24" s="70" t="s">
        <v>112</v>
      </c>
      <c r="B24" s="71"/>
      <c r="C24" s="13" t="s">
        <v>113</v>
      </c>
      <c r="D24" s="13" t="s">
        <v>114</v>
      </c>
      <c r="E24" s="72">
        <f>E13*L13/1000+E14*L14+E15*L15+E16*L16/1000+E17*L17/1000+E18*L18+E19*L19+E20*L20+E21*L21+E22*L22+E23*L23</f>
        <v>0</v>
      </c>
      <c r="F24" s="73"/>
      <c r="G24" s="73"/>
      <c r="H24" s="74" t="s">
        <v>115</v>
      </c>
      <c r="I24" s="75"/>
      <c r="J24" s="17"/>
      <c r="K24" s="13"/>
      <c r="L24" s="13" t="s">
        <v>47</v>
      </c>
    </row>
    <row r="25" spans="1:12" ht="3.75" customHeight="1">
      <c r="L25" s="1"/>
    </row>
    <row r="26" spans="1:12" ht="12.75" customHeight="1">
      <c r="A26" s="1" t="s">
        <v>116</v>
      </c>
      <c r="B26" s="61"/>
      <c r="C26" s="62"/>
      <c r="D26" s="63" t="s">
        <v>117</v>
      </c>
      <c r="E26" s="64"/>
      <c r="G26" s="61"/>
      <c r="H26" s="62"/>
      <c r="I26" s="62"/>
      <c r="J26" s="3" t="s">
        <v>118</v>
      </c>
      <c r="K26" s="61"/>
      <c r="L26" s="62"/>
    </row>
    <row r="27" spans="1:12" ht="12.75" customHeight="1">
      <c r="A27" s="1" t="s">
        <v>119</v>
      </c>
      <c r="B27" s="61"/>
      <c r="C27" s="62"/>
      <c r="D27" s="65" t="s">
        <v>120</v>
      </c>
      <c r="E27" s="64"/>
      <c r="G27" s="2"/>
      <c r="H27" s="1"/>
      <c r="I27" s="1"/>
      <c r="J27" s="3" t="s">
        <v>121</v>
      </c>
      <c r="K27" s="61"/>
      <c r="L27" s="62"/>
    </row>
    <row r="28" spans="1:12" ht="14.25" customHeight="1"/>
    <row r="29" spans="1:12" ht="14.25" customHeight="1"/>
    <row r="30" spans="1:12" ht="14.25" customHeight="1">
      <c r="A30" s="60" t="s">
        <v>123</v>
      </c>
      <c r="B30" s="60"/>
      <c r="C30" s="14" t="str">
        <f>MID(台账!A18,11,3)</f>
        <v>115</v>
      </c>
    </row>
    <row r="31" spans="1:12" ht="14.25" customHeight="1">
      <c r="A31" s="15"/>
      <c r="B31" s="15"/>
      <c r="C31" s="15"/>
    </row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</sheetData>
  <sheetProtection password="C613" sheet="1" objects="1" scenarios="1" selectLockedCells="1"/>
  <protectedRanges>
    <protectedRange sqref="E13:I23" name="区域1"/>
  </protectedRanges>
  <mergeCells count="66">
    <mergeCell ref="A1:L1"/>
    <mergeCell ref="K3:L3"/>
    <mergeCell ref="K4:L4"/>
    <mergeCell ref="K5:L5"/>
    <mergeCell ref="K6:L6"/>
    <mergeCell ref="A7:B7"/>
    <mergeCell ref="C7:D7"/>
    <mergeCell ref="K7:L7"/>
    <mergeCell ref="A8:B8"/>
    <mergeCell ref="C8:E8"/>
    <mergeCell ref="K8:L8"/>
    <mergeCell ref="E10:I10"/>
    <mergeCell ref="J10:K10"/>
    <mergeCell ref="E11:G11"/>
    <mergeCell ref="H11:I11"/>
    <mergeCell ref="A12:B12"/>
    <mergeCell ref="E12:G12"/>
    <mergeCell ref="H12:I12"/>
    <mergeCell ref="C10:C11"/>
    <mergeCell ref="D10:D11"/>
    <mergeCell ref="A13:B13"/>
    <mergeCell ref="E13:G13"/>
    <mergeCell ref="H13:I13"/>
    <mergeCell ref="A14:B14"/>
    <mergeCell ref="E14:G14"/>
    <mergeCell ref="H14:I14"/>
    <mergeCell ref="A15:B15"/>
    <mergeCell ref="E15:G15"/>
    <mergeCell ref="H15:I15"/>
    <mergeCell ref="A16:B16"/>
    <mergeCell ref="E16:G16"/>
    <mergeCell ref="H16:I16"/>
    <mergeCell ref="A17:B17"/>
    <mergeCell ref="E17:G17"/>
    <mergeCell ref="H17:I17"/>
    <mergeCell ref="A18:B18"/>
    <mergeCell ref="E18:G18"/>
    <mergeCell ref="H18:I18"/>
    <mergeCell ref="A19:B19"/>
    <mergeCell ref="E19:G19"/>
    <mergeCell ref="H19:I19"/>
    <mergeCell ref="A20:B20"/>
    <mergeCell ref="E20:G20"/>
    <mergeCell ref="H20:I20"/>
    <mergeCell ref="A21:B21"/>
    <mergeCell ref="E21:G21"/>
    <mergeCell ref="H21:I21"/>
    <mergeCell ref="A22:B22"/>
    <mergeCell ref="E22:G22"/>
    <mergeCell ref="H22:I22"/>
    <mergeCell ref="L10:L11"/>
    <mergeCell ref="A10:B11"/>
    <mergeCell ref="A30:B30"/>
    <mergeCell ref="B26:C26"/>
    <mergeCell ref="D26:E26"/>
    <mergeCell ref="G26:I26"/>
    <mergeCell ref="K26:L26"/>
    <mergeCell ref="B27:C27"/>
    <mergeCell ref="D27:E27"/>
    <mergeCell ref="K27:L27"/>
    <mergeCell ref="A23:B23"/>
    <mergeCell ref="E23:G23"/>
    <mergeCell ref="H23:I23"/>
    <mergeCell ref="A24:B24"/>
    <mergeCell ref="E24:G24"/>
    <mergeCell ref="H24:I24"/>
  </mergeCells>
  <phoneticPr fontId="14" type="noConversion"/>
  <pageMargins left="0.75" right="0.75" top="1" bottom="1" header="0.5" footer="0.5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26"/>
  <sheetViews>
    <sheetView workbookViewId="0">
      <selection activeCell="G8" sqref="G8"/>
    </sheetView>
  </sheetViews>
  <sheetFormatPr defaultColWidth="9" defaultRowHeight="15.6"/>
  <cols>
    <col min="1" max="1" width="11.69921875" customWidth="1"/>
    <col min="2" max="2" width="4.3984375" customWidth="1"/>
    <col min="3" max="3" width="11.09765625" customWidth="1"/>
    <col min="4" max="4" width="5.09765625" customWidth="1"/>
    <col min="5" max="5" width="7.69921875" customWidth="1"/>
    <col min="6" max="6" width="9" hidden="1" customWidth="1"/>
    <col min="7" max="7" width="7.69921875" customWidth="1"/>
    <col min="8" max="9" width="7" customWidth="1"/>
    <col min="10" max="10" width="12.8984375" customWidth="1"/>
    <col min="11" max="11" width="14.09765625" customWidth="1"/>
    <col min="12" max="12" width="10" customWidth="1"/>
  </cols>
  <sheetData>
    <row r="1" spans="1:12" ht="32.25" customHeight="1">
      <c r="A1" s="81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/>
    <row r="3" spans="1:12" ht="14.25" customHeight="1">
      <c r="J3" s="3" t="s">
        <v>53</v>
      </c>
      <c r="K3" s="80" t="s">
        <v>54</v>
      </c>
      <c r="L3" s="84"/>
    </row>
    <row r="4" spans="1:12" ht="14.25" customHeight="1">
      <c r="J4" s="3" t="s">
        <v>55</v>
      </c>
      <c r="K4" s="80" t="s">
        <v>56</v>
      </c>
      <c r="L4" s="84"/>
    </row>
    <row r="5" spans="1:12" ht="14.25" customHeight="1">
      <c r="K5" s="80" t="s">
        <v>57</v>
      </c>
      <c r="L5" s="84"/>
    </row>
    <row r="6" spans="1:12" ht="14.25" customHeight="1">
      <c r="J6" s="3" t="s">
        <v>58</v>
      </c>
      <c r="K6" s="80"/>
      <c r="L6" s="84"/>
    </row>
    <row r="7" spans="1:12" ht="14.25" customHeight="1">
      <c r="A7" s="80" t="s">
        <v>59</v>
      </c>
      <c r="B7" s="84"/>
      <c r="C7" s="61"/>
      <c r="D7" s="59"/>
      <c r="J7" s="3" t="s">
        <v>60</v>
      </c>
      <c r="K7" s="80"/>
      <c r="L7" s="84"/>
    </row>
    <row r="8" spans="1:12" ht="14.25" customHeight="1">
      <c r="A8" s="80" t="s">
        <v>61</v>
      </c>
      <c r="B8" s="84"/>
      <c r="C8" s="61"/>
      <c r="D8" s="59"/>
      <c r="E8" s="59"/>
      <c r="G8" s="45" t="s">
        <v>132</v>
      </c>
      <c r="H8" s="7" t="s">
        <v>124</v>
      </c>
      <c r="I8" s="1" t="s">
        <v>63</v>
      </c>
      <c r="J8" s="3" t="s">
        <v>64</v>
      </c>
      <c r="K8" s="80"/>
      <c r="L8" s="84"/>
    </row>
    <row r="9" spans="1:12" ht="3.75" customHeight="1"/>
    <row r="10" spans="1:12" ht="22.5" customHeight="1">
      <c r="A10" s="83" t="s">
        <v>65</v>
      </c>
      <c r="B10" s="58"/>
      <c r="C10" s="82" t="s">
        <v>3</v>
      </c>
      <c r="D10" s="82" t="s">
        <v>66</v>
      </c>
      <c r="E10" s="82" t="s">
        <v>67</v>
      </c>
      <c r="F10" s="76"/>
      <c r="G10" s="76"/>
      <c r="H10" s="76"/>
      <c r="I10" s="76"/>
      <c r="J10" s="82" t="s">
        <v>68</v>
      </c>
      <c r="K10" s="76"/>
      <c r="L10" s="82" t="s">
        <v>69</v>
      </c>
    </row>
    <row r="11" spans="1:12" ht="14.25" customHeight="1">
      <c r="A11" s="59"/>
      <c r="B11" s="59"/>
      <c r="C11" s="56"/>
      <c r="D11" s="56"/>
      <c r="E11" s="90" t="s">
        <v>70</v>
      </c>
      <c r="F11" s="78"/>
      <c r="G11" s="78"/>
      <c r="H11" s="90" t="s">
        <v>71</v>
      </c>
      <c r="I11" s="78"/>
      <c r="J11" s="4" t="s">
        <v>70</v>
      </c>
      <c r="K11" s="4" t="s">
        <v>71</v>
      </c>
      <c r="L11" s="56"/>
    </row>
    <row r="12" spans="1:12" ht="14.25" customHeight="1">
      <c r="A12" s="91" t="s">
        <v>72</v>
      </c>
      <c r="B12" s="78"/>
      <c r="C12" s="4" t="s">
        <v>73</v>
      </c>
      <c r="D12" s="4" t="s">
        <v>74</v>
      </c>
      <c r="E12" s="90" t="s">
        <v>62</v>
      </c>
      <c r="F12" s="78"/>
      <c r="G12" s="78"/>
      <c r="H12" s="90" t="s">
        <v>75</v>
      </c>
      <c r="I12" s="78"/>
      <c r="J12" s="4" t="s">
        <v>76</v>
      </c>
      <c r="K12" s="4" t="s">
        <v>77</v>
      </c>
      <c r="L12" s="4" t="s">
        <v>78</v>
      </c>
    </row>
    <row r="13" spans="1:12" ht="14.25" customHeight="1">
      <c r="A13" s="85" t="s">
        <v>79</v>
      </c>
      <c r="B13" s="67"/>
      <c r="C13" s="5" t="s">
        <v>80</v>
      </c>
      <c r="D13" s="5" t="s">
        <v>81</v>
      </c>
      <c r="E13" s="86">
        <f>台账!S6</f>
        <v>0</v>
      </c>
      <c r="F13" s="87"/>
      <c r="G13" s="87"/>
      <c r="H13" s="86">
        <f>台账!T6/1000</f>
        <v>0</v>
      </c>
      <c r="I13" s="87"/>
      <c r="J13" s="9"/>
      <c r="K13" s="9"/>
      <c r="L13" s="9" t="s">
        <v>82</v>
      </c>
    </row>
    <row r="14" spans="1:12" ht="14.25" customHeight="1">
      <c r="A14" s="85" t="s">
        <v>83</v>
      </c>
      <c r="B14" s="67"/>
      <c r="C14" s="5" t="s">
        <v>32</v>
      </c>
      <c r="D14" s="5" t="s">
        <v>84</v>
      </c>
      <c r="E14" s="86">
        <f>台账!S7</f>
        <v>0</v>
      </c>
      <c r="F14" s="87"/>
      <c r="G14" s="87"/>
      <c r="H14" s="86">
        <f>台账!T7/1000</f>
        <v>0</v>
      </c>
      <c r="I14" s="87"/>
      <c r="J14" s="9"/>
      <c r="K14" s="9"/>
      <c r="L14" s="9" t="s">
        <v>85</v>
      </c>
    </row>
    <row r="15" spans="1:12" ht="14.25" customHeight="1">
      <c r="A15" s="85" t="s">
        <v>86</v>
      </c>
      <c r="B15" s="67"/>
      <c r="C15" s="5" t="s">
        <v>32</v>
      </c>
      <c r="D15" s="5" t="s">
        <v>87</v>
      </c>
      <c r="E15" s="86">
        <f>台账!S8</f>
        <v>0</v>
      </c>
      <c r="F15" s="87"/>
      <c r="G15" s="87"/>
      <c r="H15" s="86">
        <f>台账!T8/1000</f>
        <v>0</v>
      </c>
      <c r="I15" s="87"/>
      <c r="J15" s="9"/>
      <c r="K15" s="9"/>
      <c r="L15" s="9" t="s">
        <v>88</v>
      </c>
    </row>
    <row r="16" spans="1:12" ht="14.25" customHeight="1">
      <c r="A16" s="85" t="s">
        <v>125</v>
      </c>
      <c r="B16" s="67"/>
      <c r="C16" s="5" t="s">
        <v>35</v>
      </c>
      <c r="D16" s="5" t="s">
        <v>90</v>
      </c>
      <c r="E16" s="86">
        <f>台账!S9</f>
        <v>0</v>
      </c>
      <c r="F16" s="87"/>
      <c r="G16" s="87"/>
      <c r="H16" s="86">
        <f>台账!T9/1000</f>
        <v>0</v>
      </c>
      <c r="I16" s="87"/>
      <c r="J16" s="9"/>
      <c r="K16" s="9"/>
      <c r="L16" s="9" t="s">
        <v>91</v>
      </c>
    </row>
    <row r="17" spans="1:12" ht="14.25" customHeight="1">
      <c r="A17" s="85" t="s">
        <v>92</v>
      </c>
      <c r="B17" s="67"/>
      <c r="C17" s="5" t="s">
        <v>35</v>
      </c>
      <c r="D17" s="5" t="s">
        <v>93</v>
      </c>
      <c r="E17" s="86">
        <f>台账!S10+台账!S11*1.38</f>
        <v>0</v>
      </c>
      <c r="F17" s="87"/>
      <c r="G17" s="87"/>
      <c r="H17" s="86">
        <f>台账!T10/1000+台账!T11/1000</f>
        <v>0</v>
      </c>
      <c r="I17" s="87"/>
      <c r="J17" s="9"/>
      <c r="K17" s="9"/>
      <c r="L17" s="9" t="s">
        <v>94</v>
      </c>
    </row>
    <row r="18" spans="1:12" ht="14.25" customHeight="1">
      <c r="A18" s="85" t="s">
        <v>95</v>
      </c>
      <c r="B18" s="67"/>
      <c r="C18" s="5" t="s">
        <v>32</v>
      </c>
      <c r="D18" s="5" t="s">
        <v>96</v>
      </c>
      <c r="E18" s="86">
        <f>台账!S12/1000+台账!S13*2.033/1000</f>
        <v>0</v>
      </c>
      <c r="F18" s="87"/>
      <c r="G18" s="87"/>
      <c r="H18" s="86">
        <f>台账!T12/1000+台账!T13/1000</f>
        <v>0</v>
      </c>
      <c r="I18" s="87"/>
      <c r="J18" s="9"/>
      <c r="K18" s="9"/>
      <c r="L18" s="9" t="s">
        <v>97</v>
      </c>
    </row>
    <row r="19" spans="1:12" ht="14.25" customHeight="1">
      <c r="A19" s="85" t="s">
        <v>98</v>
      </c>
      <c r="B19" s="67"/>
      <c r="C19" s="5" t="s">
        <v>32</v>
      </c>
      <c r="D19" s="5" t="s">
        <v>99</v>
      </c>
      <c r="E19" s="86">
        <f>台账!S14*0.73/1000</f>
        <v>0</v>
      </c>
      <c r="F19" s="87"/>
      <c r="G19" s="87"/>
      <c r="H19" s="86">
        <f>台账!T14/1000</f>
        <v>0</v>
      </c>
      <c r="I19" s="87"/>
      <c r="J19" s="9"/>
      <c r="K19" s="9"/>
      <c r="L19" s="9" t="s">
        <v>100</v>
      </c>
    </row>
    <row r="20" spans="1:12" ht="14.25" customHeight="1">
      <c r="A20" s="85" t="s">
        <v>101</v>
      </c>
      <c r="B20" s="67"/>
      <c r="C20" s="5" t="s">
        <v>32</v>
      </c>
      <c r="D20" s="5" t="s">
        <v>102</v>
      </c>
      <c r="E20" s="86">
        <f>台账!S15*0.82/1000</f>
        <v>0</v>
      </c>
      <c r="F20" s="87"/>
      <c r="G20" s="87"/>
      <c r="H20" s="86">
        <f>台账!T15/1000</f>
        <v>0</v>
      </c>
      <c r="I20" s="87"/>
      <c r="J20" s="9"/>
      <c r="K20" s="9"/>
      <c r="L20" s="9" t="s">
        <v>100</v>
      </c>
    </row>
    <row r="21" spans="1:12" ht="14.25" customHeight="1">
      <c r="A21" s="85" t="s">
        <v>103</v>
      </c>
      <c r="B21" s="67"/>
      <c r="C21" s="5" t="s">
        <v>32</v>
      </c>
      <c r="D21" s="5" t="s">
        <v>104</v>
      </c>
      <c r="E21" s="86">
        <f>台账!S16*0.86/1000</f>
        <v>0</v>
      </c>
      <c r="F21" s="87"/>
      <c r="G21" s="87"/>
      <c r="H21" s="86">
        <f>台账!T16/1000</f>
        <v>0</v>
      </c>
      <c r="I21" s="87"/>
      <c r="J21" s="9"/>
      <c r="K21" s="9"/>
      <c r="L21" s="9" t="s">
        <v>105</v>
      </c>
    </row>
    <row r="22" spans="1:12" ht="14.25" customHeight="1">
      <c r="A22" s="85" t="s">
        <v>106</v>
      </c>
      <c r="B22" s="67"/>
      <c r="C22" s="5" t="s">
        <v>32</v>
      </c>
      <c r="D22" s="5" t="s">
        <v>107</v>
      </c>
      <c r="E22" s="86">
        <f>台账!S17*0.91/1000</f>
        <v>0</v>
      </c>
      <c r="F22" s="87"/>
      <c r="G22" s="87"/>
      <c r="H22" s="86">
        <f>台账!T17/1000</f>
        <v>0</v>
      </c>
      <c r="I22" s="87"/>
      <c r="J22" s="9"/>
      <c r="K22" s="9"/>
      <c r="L22" s="9" t="s">
        <v>108</v>
      </c>
    </row>
    <row r="23" spans="1:12" ht="14.25" customHeight="1">
      <c r="A23" s="85" t="s">
        <v>109</v>
      </c>
      <c r="B23" s="67"/>
      <c r="C23" s="5" t="s">
        <v>49</v>
      </c>
      <c r="D23" s="5" t="s">
        <v>110</v>
      </c>
      <c r="E23" s="86">
        <f>台账!T18/能源1季度!$C$30+台账!S19+台账!S21*0.08+台账!S22*2.51</f>
        <v>0</v>
      </c>
      <c r="F23" s="87"/>
      <c r="G23" s="87"/>
      <c r="H23" s="86">
        <f>(台账!T18+台账!T19+台账!T21+台账!T22)/1000</f>
        <v>0</v>
      </c>
      <c r="I23" s="87"/>
      <c r="J23" s="9"/>
      <c r="K23" s="9"/>
      <c r="L23" s="9" t="s">
        <v>111</v>
      </c>
    </row>
    <row r="24" spans="1:12" ht="14.25" customHeight="1">
      <c r="A24" s="88" t="s">
        <v>112</v>
      </c>
      <c r="B24" s="71"/>
      <c r="C24" s="6" t="s">
        <v>113</v>
      </c>
      <c r="D24" s="6" t="s">
        <v>114</v>
      </c>
      <c r="E24" s="72">
        <f>E13*L13/1000+E14*L14+E15*L15+E16*L16/1000+E17*L17/1000+E18*L18+E19*L19+E20*L20+E21*L21+E22*L22+E23*L23</f>
        <v>0</v>
      </c>
      <c r="F24" s="73"/>
      <c r="G24" s="73"/>
      <c r="H24" s="89" t="s">
        <v>115</v>
      </c>
      <c r="I24" s="73"/>
      <c r="J24" s="10"/>
      <c r="K24" s="6"/>
      <c r="L24" s="6" t="s">
        <v>47</v>
      </c>
    </row>
    <row r="25" spans="1:12" ht="3.75" customHeight="1">
      <c r="L25" s="1"/>
    </row>
    <row r="26" spans="1:12" ht="12.75" customHeight="1">
      <c r="A26" s="1" t="s">
        <v>116</v>
      </c>
      <c r="B26" s="61"/>
      <c r="C26" s="59"/>
      <c r="D26" s="63" t="s">
        <v>117</v>
      </c>
      <c r="E26" s="84"/>
      <c r="G26" s="61"/>
      <c r="H26" s="59"/>
      <c r="I26" s="59"/>
      <c r="J26" s="3" t="s">
        <v>118</v>
      </c>
      <c r="K26" s="61"/>
      <c r="L26" s="59"/>
    </row>
    <row r="27" spans="1:12" ht="12.75" customHeight="1">
      <c r="A27" s="1" t="s">
        <v>119</v>
      </c>
      <c r="B27" s="61"/>
      <c r="C27" s="59"/>
      <c r="D27" s="65" t="s">
        <v>120</v>
      </c>
      <c r="E27" s="84"/>
      <c r="G27" s="2"/>
      <c r="H27" s="1"/>
      <c r="I27" s="1"/>
      <c r="J27" s="3" t="s">
        <v>121</v>
      </c>
      <c r="K27" s="61"/>
      <c r="L27" s="59"/>
    </row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</sheetData>
  <sheetProtection password="C613" sheet="1" objects="1" scenarios="1" selectLockedCells="1"/>
  <protectedRanges>
    <protectedRange sqref="E13:I23" name="区域1"/>
  </protectedRanges>
  <mergeCells count="65">
    <mergeCell ref="A1:L1"/>
    <mergeCell ref="K3:L3"/>
    <mergeCell ref="K4:L4"/>
    <mergeCell ref="K5:L5"/>
    <mergeCell ref="K6:L6"/>
    <mergeCell ref="A7:B7"/>
    <mergeCell ref="C7:D7"/>
    <mergeCell ref="K7:L7"/>
    <mergeCell ref="A8:B8"/>
    <mergeCell ref="C8:E8"/>
    <mergeCell ref="K8:L8"/>
    <mergeCell ref="E10:I10"/>
    <mergeCell ref="J10:K10"/>
    <mergeCell ref="E11:G11"/>
    <mergeCell ref="H11:I11"/>
    <mergeCell ref="A12:B12"/>
    <mergeCell ref="E12:G12"/>
    <mergeCell ref="H12:I12"/>
    <mergeCell ref="C10:C11"/>
    <mergeCell ref="D10:D11"/>
    <mergeCell ref="A13:B13"/>
    <mergeCell ref="E13:G13"/>
    <mergeCell ref="H13:I13"/>
    <mergeCell ref="A14:B14"/>
    <mergeCell ref="E14:G14"/>
    <mergeCell ref="H14:I14"/>
    <mergeCell ref="A15:B15"/>
    <mergeCell ref="E15:G15"/>
    <mergeCell ref="H15:I15"/>
    <mergeCell ref="A16:B16"/>
    <mergeCell ref="E16:G16"/>
    <mergeCell ref="H16:I16"/>
    <mergeCell ref="E20:G20"/>
    <mergeCell ref="H20:I20"/>
    <mergeCell ref="A17:B17"/>
    <mergeCell ref="E17:G17"/>
    <mergeCell ref="H17:I17"/>
    <mergeCell ref="A18:B18"/>
    <mergeCell ref="E18:G18"/>
    <mergeCell ref="H18:I18"/>
    <mergeCell ref="B27:C27"/>
    <mergeCell ref="D27:E27"/>
    <mergeCell ref="K27:L27"/>
    <mergeCell ref="A23:B23"/>
    <mergeCell ref="E23:G23"/>
    <mergeCell ref="H23:I23"/>
    <mergeCell ref="A24:B24"/>
    <mergeCell ref="E24:G24"/>
    <mergeCell ref="H24:I24"/>
    <mergeCell ref="L10:L11"/>
    <mergeCell ref="A10:B11"/>
    <mergeCell ref="B26:C26"/>
    <mergeCell ref="D26:E26"/>
    <mergeCell ref="G26:I26"/>
    <mergeCell ref="K26:L26"/>
    <mergeCell ref="A21:B21"/>
    <mergeCell ref="E21:G21"/>
    <mergeCell ref="H21:I21"/>
    <mergeCell ref="A22:B22"/>
    <mergeCell ref="E22:G22"/>
    <mergeCell ref="H22:I22"/>
    <mergeCell ref="A19:B19"/>
    <mergeCell ref="E19:G19"/>
    <mergeCell ref="H19:I19"/>
    <mergeCell ref="A20:B20"/>
  </mergeCells>
  <phoneticPr fontId="14" type="noConversion"/>
  <pageMargins left="0.75" right="0.75" top="1" bottom="1" header="0.5" footer="0.5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6"/>
  <sheetViews>
    <sheetView workbookViewId="0">
      <selection activeCell="G8" sqref="G8"/>
    </sheetView>
  </sheetViews>
  <sheetFormatPr defaultColWidth="9" defaultRowHeight="15.6"/>
  <cols>
    <col min="1" max="1" width="11.69921875" customWidth="1"/>
    <col min="2" max="2" width="4.3984375" customWidth="1"/>
    <col min="3" max="3" width="11.09765625" customWidth="1"/>
    <col min="4" max="4" width="5.09765625" customWidth="1"/>
    <col min="5" max="5" width="7.69921875" customWidth="1"/>
    <col min="6" max="6" width="9" hidden="1" customWidth="1"/>
    <col min="7" max="7" width="7.69921875" customWidth="1"/>
    <col min="8" max="9" width="7" customWidth="1"/>
    <col min="10" max="10" width="12.8984375" customWidth="1"/>
    <col min="11" max="11" width="14.09765625" customWidth="1"/>
    <col min="12" max="12" width="10" customWidth="1"/>
  </cols>
  <sheetData>
    <row r="1" spans="1:12" ht="32.25" customHeight="1">
      <c r="A1" s="81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/>
    <row r="3" spans="1:12" ht="14.25" customHeight="1">
      <c r="J3" s="3" t="s">
        <v>53</v>
      </c>
      <c r="K3" s="80" t="s">
        <v>54</v>
      </c>
      <c r="L3" s="84"/>
    </row>
    <row r="4" spans="1:12" ht="14.25" customHeight="1">
      <c r="J4" s="3" t="s">
        <v>55</v>
      </c>
      <c r="K4" s="80" t="s">
        <v>56</v>
      </c>
      <c r="L4" s="84"/>
    </row>
    <row r="5" spans="1:12" ht="14.25" customHeight="1">
      <c r="K5" s="80" t="s">
        <v>57</v>
      </c>
      <c r="L5" s="84"/>
    </row>
    <row r="6" spans="1:12" ht="14.25" customHeight="1">
      <c r="J6" s="3" t="s">
        <v>58</v>
      </c>
      <c r="K6" s="80"/>
      <c r="L6" s="84"/>
    </row>
    <row r="7" spans="1:12" ht="14.25" customHeight="1">
      <c r="A7" s="80" t="s">
        <v>59</v>
      </c>
      <c r="B7" s="84"/>
      <c r="C7" s="61"/>
      <c r="D7" s="59"/>
      <c r="J7" s="3" t="s">
        <v>60</v>
      </c>
      <c r="K7" s="80"/>
      <c r="L7" s="84"/>
    </row>
    <row r="8" spans="1:12" ht="14.25" customHeight="1">
      <c r="A8" s="80" t="s">
        <v>61</v>
      </c>
      <c r="B8" s="84"/>
      <c r="C8" s="61"/>
      <c r="D8" s="59"/>
      <c r="E8" s="59"/>
      <c r="G8" s="45" t="s">
        <v>132</v>
      </c>
      <c r="H8" s="7" t="s">
        <v>126</v>
      </c>
      <c r="I8" s="1" t="s">
        <v>63</v>
      </c>
      <c r="J8" s="3" t="s">
        <v>64</v>
      </c>
      <c r="K8" s="80"/>
      <c r="L8" s="84"/>
    </row>
    <row r="9" spans="1:12" ht="3.75" customHeight="1"/>
    <row r="10" spans="1:12" ht="22.5" customHeight="1">
      <c r="A10" s="83" t="s">
        <v>65</v>
      </c>
      <c r="B10" s="58"/>
      <c r="C10" s="82" t="s">
        <v>3</v>
      </c>
      <c r="D10" s="82" t="s">
        <v>66</v>
      </c>
      <c r="E10" s="82" t="s">
        <v>67</v>
      </c>
      <c r="F10" s="76"/>
      <c r="G10" s="76"/>
      <c r="H10" s="76"/>
      <c r="I10" s="76"/>
      <c r="J10" s="82" t="s">
        <v>68</v>
      </c>
      <c r="K10" s="76"/>
      <c r="L10" s="82" t="s">
        <v>69</v>
      </c>
    </row>
    <row r="11" spans="1:12" ht="14.25" customHeight="1">
      <c r="A11" s="59"/>
      <c r="B11" s="59"/>
      <c r="C11" s="56"/>
      <c r="D11" s="56"/>
      <c r="E11" s="90" t="s">
        <v>70</v>
      </c>
      <c r="F11" s="78"/>
      <c r="G11" s="78"/>
      <c r="H11" s="90" t="s">
        <v>71</v>
      </c>
      <c r="I11" s="78"/>
      <c r="J11" s="4" t="s">
        <v>70</v>
      </c>
      <c r="K11" s="4" t="s">
        <v>71</v>
      </c>
      <c r="L11" s="56"/>
    </row>
    <row r="12" spans="1:12" ht="14.25" customHeight="1">
      <c r="A12" s="91" t="s">
        <v>72</v>
      </c>
      <c r="B12" s="78"/>
      <c r="C12" s="4" t="s">
        <v>73</v>
      </c>
      <c r="D12" s="4" t="s">
        <v>74</v>
      </c>
      <c r="E12" s="90" t="s">
        <v>62</v>
      </c>
      <c r="F12" s="78"/>
      <c r="G12" s="78"/>
      <c r="H12" s="90" t="s">
        <v>75</v>
      </c>
      <c r="I12" s="78"/>
      <c r="J12" s="4" t="s">
        <v>76</v>
      </c>
      <c r="K12" s="4" t="s">
        <v>77</v>
      </c>
      <c r="L12" s="4" t="s">
        <v>78</v>
      </c>
    </row>
    <row r="13" spans="1:12" ht="14.25" customHeight="1">
      <c r="A13" s="85" t="s">
        <v>79</v>
      </c>
      <c r="B13" s="67"/>
      <c r="C13" s="5" t="s">
        <v>80</v>
      </c>
      <c r="D13" s="5" t="s">
        <v>81</v>
      </c>
      <c r="E13" s="86">
        <f>台账!AC6</f>
        <v>0</v>
      </c>
      <c r="F13" s="87"/>
      <c r="G13" s="87"/>
      <c r="H13" s="86">
        <f>台账!AD6/1000</f>
        <v>0</v>
      </c>
      <c r="I13" s="87"/>
      <c r="J13" s="9"/>
      <c r="K13" s="9"/>
      <c r="L13" s="9" t="s">
        <v>82</v>
      </c>
    </row>
    <row r="14" spans="1:12" ht="14.25" customHeight="1">
      <c r="A14" s="85" t="s">
        <v>83</v>
      </c>
      <c r="B14" s="67"/>
      <c r="C14" s="5" t="s">
        <v>32</v>
      </c>
      <c r="D14" s="5" t="s">
        <v>84</v>
      </c>
      <c r="E14" s="86">
        <f>台账!AC7</f>
        <v>0</v>
      </c>
      <c r="F14" s="87"/>
      <c r="G14" s="87"/>
      <c r="H14" s="86">
        <f>台账!AD7/1000</f>
        <v>0</v>
      </c>
      <c r="I14" s="87"/>
      <c r="J14" s="9"/>
      <c r="K14" s="9"/>
      <c r="L14" s="9" t="s">
        <v>85</v>
      </c>
    </row>
    <row r="15" spans="1:12" ht="14.25" customHeight="1">
      <c r="A15" s="85" t="s">
        <v>86</v>
      </c>
      <c r="B15" s="67"/>
      <c r="C15" s="5" t="s">
        <v>32</v>
      </c>
      <c r="D15" s="5" t="s">
        <v>87</v>
      </c>
      <c r="E15" s="86">
        <f>台账!AC8</f>
        <v>0</v>
      </c>
      <c r="F15" s="87"/>
      <c r="G15" s="87"/>
      <c r="H15" s="86">
        <f>台账!AD8/1000</f>
        <v>0</v>
      </c>
      <c r="I15" s="87"/>
      <c r="J15" s="9"/>
      <c r="K15" s="9"/>
      <c r="L15" s="9" t="s">
        <v>88</v>
      </c>
    </row>
    <row r="16" spans="1:12" ht="14.25" customHeight="1">
      <c r="A16" s="85" t="s">
        <v>89</v>
      </c>
      <c r="B16" s="67"/>
      <c r="C16" s="5" t="s">
        <v>35</v>
      </c>
      <c r="D16" s="5" t="s">
        <v>90</v>
      </c>
      <c r="E16" s="86">
        <f>台账!AC9</f>
        <v>0</v>
      </c>
      <c r="F16" s="87"/>
      <c r="G16" s="87"/>
      <c r="H16" s="86">
        <f>台账!AD9/1000</f>
        <v>0</v>
      </c>
      <c r="I16" s="87"/>
      <c r="J16" s="9"/>
      <c r="K16" s="9"/>
      <c r="L16" s="9" t="s">
        <v>91</v>
      </c>
    </row>
    <row r="17" spans="1:12" ht="14.25" customHeight="1">
      <c r="A17" s="85" t="s">
        <v>92</v>
      </c>
      <c r="B17" s="67"/>
      <c r="C17" s="5" t="s">
        <v>35</v>
      </c>
      <c r="D17" s="5" t="s">
        <v>93</v>
      </c>
      <c r="E17" s="86">
        <f>台账!AC10+台账!AC11*1.38</f>
        <v>0</v>
      </c>
      <c r="F17" s="87"/>
      <c r="G17" s="87"/>
      <c r="H17" s="86">
        <f>台账!AD10/1000+台账!AD11/1000</f>
        <v>0</v>
      </c>
      <c r="I17" s="87"/>
      <c r="J17" s="9"/>
      <c r="K17" s="9"/>
      <c r="L17" s="9" t="s">
        <v>94</v>
      </c>
    </row>
    <row r="18" spans="1:12" ht="14.25" customHeight="1">
      <c r="A18" s="85" t="s">
        <v>95</v>
      </c>
      <c r="B18" s="67"/>
      <c r="C18" s="5" t="s">
        <v>32</v>
      </c>
      <c r="D18" s="5" t="s">
        <v>96</v>
      </c>
      <c r="E18" s="86">
        <f>台账!AC12/1000+台账!AC13*2.033/1000</f>
        <v>0</v>
      </c>
      <c r="F18" s="87"/>
      <c r="G18" s="87"/>
      <c r="H18" s="86">
        <f>台账!AD12/1000+台账!AD13/1000</f>
        <v>0</v>
      </c>
      <c r="I18" s="87"/>
      <c r="J18" s="9"/>
      <c r="K18" s="9"/>
      <c r="L18" s="9" t="s">
        <v>97</v>
      </c>
    </row>
    <row r="19" spans="1:12" ht="14.25" customHeight="1">
      <c r="A19" s="85" t="s">
        <v>98</v>
      </c>
      <c r="B19" s="67"/>
      <c r="C19" s="5" t="s">
        <v>32</v>
      </c>
      <c r="D19" s="5" t="s">
        <v>99</v>
      </c>
      <c r="E19" s="86">
        <f>台账!AC14*0.73/1000</f>
        <v>0</v>
      </c>
      <c r="F19" s="87"/>
      <c r="G19" s="87"/>
      <c r="H19" s="86">
        <f>台账!AD14/1000</f>
        <v>0</v>
      </c>
      <c r="I19" s="87"/>
      <c r="J19" s="9"/>
      <c r="K19" s="9"/>
      <c r="L19" s="9" t="s">
        <v>100</v>
      </c>
    </row>
    <row r="20" spans="1:12" ht="14.25" customHeight="1">
      <c r="A20" s="85" t="s">
        <v>101</v>
      </c>
      <c r="B20" s="67"/>
      <c r="C20" s="5" t="s">
        <v>32</v>
      </c>
      <c r="D20" s="5" t="s">
        <v>102</v>
      </c>
      <c r="E20" s="86">
        <f>台账!AC15*0.82/1000</f>
        <v>0</v>
      </c>
      <c r="F20" s="87"/>
      <c r="G20" s="87"/>
      <c r="H20" s="86">
        <f>台账!AD15/1000</f>
        <v>0</v>
      </c>
      <c r="I20" s="87"/>
      <c r="J20" s="9"/>
      <c r="K20" s="9"/>
      <c r="L20" s="9" t="s">
        <v>100</v>
      </c>
    </row>
    <row r="21" spans="1:12" ht="14.25" customHeight="1">
      <c r="A21" s="85" t="s">
        <v>103</v>
      </c>
      <c r="B21" s="67"/>
      <c r="C21" s="5" t="s">
        <v>32</v>
      </c>
      <c r="D21" s="5" t="s">
        <v>104</v>
      </c>
      <c r="E21" s="86">
        <f>台账!AC16*0.86/1000</f>
        <v>0</v>
      </c>
      <c r="F21" s="87"/>
      <c r="G21" s="87"/>
      <c r="H21" s="86">
        <f>台账!AD16/1000</f>
        <v>0</v>
      </c>
      <c r="I21" s="87"/>
      <c r="J21" s="9"/>
      <c r="K21" s="9"/>
      <c r="L21" s="9" t="s">
        <v>105</v>
      </c>
    </row>
    <row r="22" spans="1:12" ht="14.25" customHeight="1">
      <c r="A22" s="85" t="s">
        <v>106</v>
      </c>
      <c r="B22" s="67"/>
      <c r="C22" s="5" t="s">
        <v>32</v>
      </c>
      <c r="D22" s="5" t="s">
        <v>107</v>
      </c>
      <c r="E22" s="86">
        <f>台账!AC17*0.91/1000</f>
        <v>0</v>
      </c>
      <c r="F22" s="87"/>
      <c r="G22" s="87"/>
      <c r="H22" s="86">
        <f>台账!AD17/1000</f>
        <v>0</v>
      </c>
      <c r="I22" s="87"/>
      <c r="J22" s="9"/>
      <c r="K22" s="9"/>
      <c r="L22" s="9" t="s">
        <v>108</v>
      </c>
    </row>
    <row r="23" spans="1:12" ht="14.25" customHeight="1">
      <c r="A23" s="85" t="s">
        <v>109</v>
      </c>
      <c r="B23" s="67"/>
      <c r="C23" s="5" t="s">
        <v>49</v>
      </c>
      <c r="D23" s="5" t="s">
        <v>110</v>
      </c>
      <c r="E23" s="86">
        <f>台账!AD18/能源1季度!$C$30+台账!AC19+台账!AC21*0.08+台账!AC22*2.51</f>
        <v>0</v>
      </c>
      <c r="F23" s="87"/>
      <c r="G23" s="87"/>
      <c r="H23" s="86">
        <f>(台账!AD18+台账!AD19+台账!AD21+台账!AD22)/1000</f>
        <v>0</v>
      </c>
      <c r="I23" s="87"/>
      <c r="J23" s="9"/>
      <c r="K23" s="9"/>
      <c r="L23" s="9" t="s">
        <v>111</v>
      </c>
    </row>
    <row r="24" spans="1:12" ht="14.25" customHeight="1">
      <c r="A24" s="88" t="s">
        <v>112</v>
      </c>
      <c r="B24" s="71"/>
      <c r="C24" s="6" t="s">
        <v>113</v>
      </c>
      <c r="D24" s="6" t="s">
        <v>114</v>
      </c>
      <c r="E24" s="72">
        <f>E13*L13/1000+E14*L14+E15*L15+E16*L16/1000+E17*L17/1000+E18*L18+E19*L19+E20*L20+E21*L21+E22*L22+E23*L23</f>
        <v>0</v>
      </c>
      <c r="F24" s="73"/>
      <c r="G24" s="73"/>
      <c r="H24" s="89" t="s">
        <v>115</v>
      </c>
      <c r="I24" s="73"/>
      <c r="J24" s="10"/>
      <c r="K24" s="6"/>
      <c r="L24" s="6" t="s">
        <v>47</v>
      </c>
    </row>
    <row r="25" spans="1:12" ht="3.75" customHeight="1">
      <c r="L25" s="1"/>
    </row>
    <row r="26" spans="1:12" ht="12.75" customHeight="1">
      <c r="A26" s="1" t="s">
        <v>116</v>
      </c>
      <c r="B26" s="61"/>
      <c r="C26" s="59"/>
      <c r="D26" s="63" t="s">
        <v>117</v>
      </c>
      <c r="E26" s="84"/>
      <c r="G26" s="61"/>
      <c r="H26" s="59"/>
      <c r="I26" s="59"/>
      <c r="J26" s="3" t="s">
        <v>118</v>
      </c>
      <c r="K26" s="61"/>
      <c r="L26" s="59"/>
    </row>
    <row r="27" spans="1:12" ht="12.75" customHeight="1">
      <c r="A27" s="1" t="s">
        <v>119</v>
      </c>
      <c r="B27" s="61"/>
      <c r="C27" s="59"/>
      <c r="D27" s="65" t="s">
        <v>120</v>
      </c>
      <c r="E27" s="84"/>
      <c r="G27" s="2"/>
      <c r="H27" s="1"/>
      <c r="I27" s="1"/>
      <c r="J27" s="3" t="s">
        <v>121</v>
      </c>
      <c r="K27" s="61"/>
      <c r="L27" s="59"/>
    </row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</sheetData>
  <sheetProtection password="C613" sheet="1" objects="1" scenarios="1" selectLockedCells="1"/>
  <protectedRanges>
    <protectedRange sqref="H23:I23 E13:I22" name="区域1"/>
    <protectedRange sqref="E23:G23" name="区域1_1"/>
  </protectedRanges>
  <mergeCells count="65">
    <mergeCell ref="A1:L1"/>
    <mergeCell ref="K3:L3"/>
    <mergeCell ref="K4:L4"/>
    <mergeCell ref="K5:L5"/>
    <mergeCell ref="K6:L6"/>
    <mergeCell ref="A7:B7"/>
    <mergeCell ref="C7:D7"/>
    <mergeCell ref="K7:L7"/>
    <mergeCell ref="A8:B8"/>
    <mergeCell ref="C8:E8"/>
    <mergeCell ref="K8:L8"/>
    <mergeCell ref="E10:I10"/>
    <mergeCell ref="J10:K10"/>
    <mergeCell ref="E11:G11"/>
    <mergeCell ref="H11:I11"/>
    <mergeCell ref="A12:B12"/>
    <mergeCell ref="E12:G12"/>
    <mergeCell ref="H12:I12"/>
    <mergeCell ref="C10:C11"/>
    <mergeCell ref="D10:D11"/>
    <mergeCell ref="A13:B13"/>
    <mergeCell ref="E13:G13"/>
    <mergeCell ref="H13:I13"/>
    <mergeCell ref="A14:B14"/>
    <mergeCell ref="E14:G14"/>
    <mergeCell ref="H14:I14"/>
    <mergeCell ref="A15:B15"/>
    <mergeCell ref="E15:G15"/>
    <mergeCell ref="H15:I15"/>
    <mergeCell ref="A16:B16"/>
    <mergeCell ref="E16:G16"/>
    <mergeCell ref="H16:I16"/>
    <mergeCell ref="E20:G20"/>
    <mergeCell ref="H20:I20"/>
    <mergeCell ref="A17:B17"/>
    <mergeCell ref="E17:G17"/>
    <mergeCell ref="H17:I17"/>
    <mergeCell ref="A18:B18"/>
    <mergeCell ref="E18:G18"/>
    <mergeCell ref="H18:I18"/>
    <mergeCell ref="B27:C27"/>
    <mergeCell ref="D27:E27"/>
    <mergeCell ref="K27:L27"/>
    <mergeCell ref="A23:B23"/>
    <mergeCell ref="E23:G23"/>
    <mergeCell ref="H23:I23"/>
    <mergeCell ref="A24:B24"/>
    <mergeCell ref="E24:G24"/>
    <mergeCell ref="H24:I24"/>
    <mergeCell ref="L10:L11"/>
    <mergeCell ref="A10:B11"/>
    <mergeCell ref="B26:C26"/>
    <mergeCell ref="D26:E26"/>
    <mergeCell ref="G26:I26"/>
    <mergeCell ref="K26:L26"/>
    <mergeCell ref="A21:B21"/>
    <mergeCell ref="E21:G21"/>
    <mergeCell ref="H21:I21"/>
    <mergeCell ref="A22:B22"/>
    <mergeCell ref="E22:G22"/>
    <mergeCell ref="H22:I22"/>
    <mergeCell ref="A19:B19"/>
    <mergeCell ref="E19:G19"/>
    <mergeCell ref="H19:I19"/>
    <mergeCell ref="A20:B20"/>
  </mergeCells>
  <phoneticPr fontId="14" type="noConversion"/>
  <pageMargins left="0.75" right="0.75" top="1" bottom="1" header="0.5" footer="0.5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28"/>
  <sheetViews>
    <sheetView workbookViewId="0">
      <selection activeCell="L21" sqref="L21"/>
    </sheetView>
  </sheetViews>
  <sheetFormatPr defaultColWidth="9" defaultRowHeight="15.6"/>
  <cols>
    <col min="1" max="1" width="11.69921875" customWidth="1"/>
    <col min="2" max="2" width="4.3984375" customWidth="1"/>
    <col min="3" max="3" width="11.09765625" customWidth="1"/>
    <col min="4" max="4" width="5.09765625" customWidth="1"/>
    <col min="5" max="5" width="7.69921875" customWidth="1"/>
    <col min="6" max="6" width="9" hidden="1" customWidth="1"/>
    <col min="7" max="7" width="7.69921875" customWidth="1"/>
    <col min="8" max="9" width="7" customWidth="1"/>
    <col min="10" max="10" width="12.8984375" customWidth="1"/>
    <col min="11" max="11" width="14.09765625" customWidth="1"/>
    <col min="12" max="12" width="10" customWidth="1"/>
  </cols>
  <sheetData>
    <row r="1" spans="1:12" ht="32.25" customHeight="1">
      <c r="A1" s="81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/>
    <row r="3" spans="1:12" ht="14.25" customHeight="1">
      <c r="J3" s="3" t="s">
        <v>53</v>
      </c>
      <c r="K3" s="80" t="s">
        <v>54</v>
      </c>
      <c r="L3" s="84"/>
    </row>
    <row r="4" spans="1:12" ht="14.25" customHeight="1">
      <c r="J4" s="3" t="s">
        <v>55</v>
      </c>
      <c r="K4" s="80" t="s">
        <v>56</v>
      </c>
      <c r="L4" s="84"/>
    </row>
    <row r="5" spans="1:12" ht="14.25" customHeight="1">
      <c r="K5" s="80" t="s">
        <v>57</v>
      </c>
      <c r="L5" s="84"/>
    </row>
    <row r="6" spans="1:12" ht="14.25" customHeight="1">
      <c r="J6" s="3" t="s">
        <v>58</v>
      </c>
      <c r="K6" s="80"/>
      <c r="L6" s="84"/>
    </row>
    <row r="7" spans="1:12" ht="14.25" customHeight="1">
      <c r="A7" s="80" t="s">
        <v>59</v>
      </c>
      <c r="B7" s="84"/>
      <c r="C7" s="61"/>
      <c r="D7" s="59"/>
      <c r="J7" s="3" t="s">
        <v>60</v>
      </c>
      <c r="K7" s="80"/>
      <c r="L7" s="84"/>
    </row>
    <row r="8" spans="1:12" ht="14.25" customHeight="1">
      <c r="A8" s="80" t="s">
        <v>61</v>
      </c>
      <c r="B8" s="84"/>
      <c r="C8" s="61"/>
      <c r="D8" s="59"/>
      <c r="E8" s="59"/>
      <c r="G8" s="45" t="s">
        <v>132</v>
      </c>
      <c r="H8" s="7" t="s">
        <v>127</v>
      </c>
      <c r="I8" s="1" t="s">
        <v>63</v>
      </c>
      <c r="J8" s="3" t="s">
        <v>64</v>
      </c>
      <c r="K8" s="80"/>
      <c r="L8" s="84"/>
    </row>
    <row r="9" spans="1:12" ht="3.75" customHeight="1"/>
    <row r="10" spans="1:12" ht="22.5" customHeight="1">
      <c r="A10" s="83" t="s">
        <v>65</v>
      </c>
      <c r="B10" s="58"/>
      <c r="C10" s="82" t="s">
        <v>3</v>
      </c>
      <c r="D10" s="82" t="s">
        <v>66</v>
      </c>
      <c r="E10" s="82" t="s">
        <v>67</v>
      </c>
      <c r="F10" s="76"/>
      <c r="G10" s="76"/>
      <c r="H10" s="76"/>
      <c r="I10" s="76"/>
      <c r="J10" s="82" t="s">
        <v>68</v>
      </c>
      <c r="K10" s="76"/>
      <c r="L10" s="82" t="s">
        <v>69</v>
      </c>
    </row>
    <row r="11" spans="1:12" ht="14.25" customHeight="1">
      <c r="A11" s="59"/>
      <c r="B11" s="59"/>
      <c r="C11" s="56"/>
      <c r="D11" s="56"/>
      <c r="E11" s="90" t="s">
        <v>70</v>
      </c>
      <c r="F11" s="78"/>
      <c r="G11" s="78"/>
      <c r="H11" s="90" t="s">
        <v>71</v>
      </c>
      <c r="I11" s="78"/>
      <c r="J11" s="4" t="s">
        <v>70</v>
      </c>
      <c r="K11" s="4" t="s">
        <v>71</v>
      </c>
      <c r="L11" s="56"/>
    </row>
    <row r="12" spans="1:12" ht="14.25" customHeight="1">
      <c r="A12" s="91" t="s">
        <v>72</v>
      </c>
      <c r="B12" s="78"/>
      <c r="C12" s="4" t="s">
        <v>73</v>
      </c>
      <c r="D12" s="4" t="s">
        <v>74</v>
      </c>
      <c r="E12" s="90" t="s">
        <v>62</v>
      </c>
      <c r="F12" s="78"/>
      <c r="G12" s="78"/>
      <c r="H12" s="90" t="s">
        <v>75</v>
      </c>
      <c r="I12" s="78"/>
      <c r="J12" s="4" t="s">
        <v>76</v>
      </c>
      <c r="K12" s="4" t="s">
        <v>77</v>
      </c>
      <c r="L12" s="4" t="s">
        <v>78</v>
      </c>
    </row>
    <row r="13" spans="1:12" ht="14.25" customHeight="1">
      <c r="A13" s="85" t="s">
        <v>79</v>
      </c>
      <c r="B13" s="67"/>
      <c r="C13" s="5" t="s">
        <v>80</v>
      </c>
      <c r="D13" s="5" t="s">
        <v>81</v>
      </c>
      <c r="E13" s="86">
        <f>台账!AM6</f>
        <v>0</v>
      </c>
      <c r="F13" s="87"/>
      <c r="G13" s="87"/>
      <c r="H13" s="86">
        <f>台账!AN6/1000</f>
        <v>0</v>
      </c>
      <c r="I13" s="87"/>
      <c r="J13" s="9"/>
      <c r="K13" s="9"/>
      <c r="L13" s="9" t="s">
        <v>82</v>
      </c>
    </row>
    <row r="14" spans="1:12" ht="14.25" customHeight="1">
      <c r="A14" s="85" t="s">
        <v>83</v>
      </c>
      <c r="B14" s="67"/>
      <c r="C14" s="5" t="s">
        <v>32</v>
      </c>
      <c r="D14" s="5" t="s">
        <v>84</v>
      </c>
      <c r="E14" s="86">
        <f>台账!AM7</f>
        <v>0</v>
      </c>
      <c r="F14" s="87"/>
      <c r="G14" s="87"/>
      <c r="H14" s="86">
        <f>台账!AN7/1000</f>
        <v>0</v>
      </c>
      <c r="I14" s="87"/>
      <c r="J14" s="9"/>
      <c r="K14" s="9"/>
      <c r="L14" s="9" t="s">
        <v>85</v>
      </c>
    </row>
    <row r="15" spans="1:12" ht="14.25" customHeight="1">
      <c r="A15" s="85" t="s">
        <v>86</v>
      </c>
      <c r="B15" s="67"/>
      <c r="C15" s="5" t="s">
        <v>32</v>
      </c>
      <c r="D15" s="5" t="s">
        <v>87</v>
      </c>
      <c r="E15" s="86">
        <f>台账!AM8</f>
        <v>0</v>
      </c>
      <c r="F15" s="87"/>
      <c r="G15" s="87"/>
      <c r="H15" s="86">
        <f>台账!AN8/1000</f>
        <v>0</v>
      </c>
      <c r="I15" s="87"/>
      <c r="J15" s="9"/>
      <c r="K15" s="9"/>
      <c r="L15" s="9" t="s">
        <v>88</v>
      </c>
    </row>
    <row r="16" spans="1:12" ht="14.25" customHeight="1">
      <c r="A16" s="85" t="s">
        <v>89</v>
      </c>
      <c r="B16" s="67"/>
      <c r="C16" s="5" t="s">
        <v>35</v>
      </c>
      <c r="D16" s="5" t="s">
        <v>90</v>
      </c>
      <c r="E16" s="86">
        <f>台账!AM9</f>
        <v>0</v>
      </c>
      <c r="F16" s="87"/>
      <c r="G16" s="87"/>
      <c r="H16" s="86">
        <f>台账!AN9/1000</f>
        <v>0</v>
      </c>
      <c r="I16" s="87"/>
      <c r="J16" s="9"/>
      <c r="K16" s="9"/>
      <c r="L16" s="9" t="s">
        <v>91</v>
      </c>
    </row>
    <row r="17" spans="1:12" ht="14.25" customHeight="1">
      <c r="A17" s="85" t="s">
        <v>92</v>
      </c>
      <c r="B17" s="67"/>
      <c r="C17" s="5" t="s">
        <v>35</v>
      </c>
      <c r="D17" s="5" t="s">
        <v>93</v>
      </c>
      <c r="E17" s="86">
        <f>台账!AM10+台账!AM11*1.38</f>
        <v>0</v>
      </c>
      <c r="F17" s="87"/>
      <c r="G17" s="87"/>
      <c r="H17" s="86">
        <f>台账!AN10/1000+台账!AN11/1000</f>
        <v>0</v>
      </c>
      <c r="I17" s="87"/>
      <c r="J17" s="9"/>
      <c r="K17" s="9"/>
      <c r="L17" s="9" t="s">
        <v>94</v>
      </c>
    </row>
    <row r="18" spans="1:12" ht="14.25" customHeight="1">
      <c r="A18" s="85" t="s">
        <v>95</v>
      </c>
      <c r="B18" s="67"/>
      <c r="C18" s="5" t="s">
        <v>32</v>
      </c>
      <c r="D18" s="5" t="s">
        <v>96</v>
      </c>
      <c r="E18" s="86">
        <f>台账!AM12/1000+台账!AM13*2.033/1000</f>
        <v>0</v>
      </c>
      <c r="F18" s="87"/>
      <c r="G18" s="87"/>
      <c r="H18" s="86">
        <f>台账!AN12/1000+台账!AN13/1000</f>
        <v>0</v>
      </c>
      <c r="I18" s="87"/>
      <c r="J18" s="9"/>
      <c r="K18" s="9"/>
      <c r="L18" s="9" t="s">
        <v>97</v>
      </c>
    </row>
    <row r="19" spans="1:12" ht="14.25" customHeight="1">
      <c r="A19" s="85" t="s">
        <v>98</v>
      </c>
      <c r="B19" s="67"/>
      <c r="C19" s="5" t="s">
        <v>32</v>
      </c>
      <c r="D19" s="5" t="s">
        <v>99</v>
      </c>
      <c r="E19" s="86">
        <f>台账!AM14*0.73/1000</f>
        <v>0</v>
      </c>
      <c r="F19" s="87"/>
      <c r="G19" s="87"/>
      <c r="H19" s="86">
        <f>台账!AN14/1000</f>
        <v>0</v>
      </c>
      <c r="I19" s="87"/>
      <c r="J19" s="9"/>
      <c r="K19" s="9"/>
      <c r="L19" s="9" t="s">
        <v>100</v>
      </c>
    </row>
    <row r="20" spans="1:12" ht="14.25" customHeight="1">
      <c r="A20" s="85" t="s">
        <v>101</v>
      </c>
      <c r="B20" s="67"/>
      <c r="C20" s="5" t="s">
        <v>32</v>
      </c>
      <c r="D20" s="5" t="s">
        <v>102</v>
      </c>
      <c r="E20" s="86">
        <f>台账!AM15*0.82/1000</f>
        <v>0</v>
      </c>
      <c r="F20" s="87"/>
      <c r="G20" s="87"/>
      <c r="H20" s="86">
        <f>台账!AN15/1000</f>
        <v>0</v>
      </c>
      <c r="I20" s="87"/>
      <c r="J20" s="9"/>
      <c r="K20" s="9"/>
      <c r="L20" s="9" t="s">
        <v>100</v>
      </c>
    </row>
    <row r="21" spans="1:12" ht="14.25" customHeight="1">
      <c r="A21" s="85" t="s">
        <v>103</v>
      </c>
      <c r="B21" s="67"/>
      <c r="C21" s="5" t="s">
        <v>32</v>
      </c>
      <c r="D21" s="5" t="s">
        <v>104</v>
      </c>
      <c r="E21" s="86">
        <f>台账!AM16*0.86/1000</f>
        <v>0</v>
      </c>
      <c r="F21" s="87"/>
      <c r="G21" s="87"/>
      <c r="H21" s="86">
        <f>台账!AN16/1000</f>
        <v>0</v>
      </c>
      <c r="I21" s="87"/>
      <c r="J21" s="9"/>
      <c r="K21" s="9"/>
      <c r="L21" s="9" t="s">
        <v>105</v>
      </c>
    </row>
    <row r="22" spans="1:12" ht="14.25" customHeight="1">
      <c r="A22" s="85" t="s">
        <v>106</v>
      </c>
      <c r="B22" s="67"/>
      <c r="C22" s="5" t="s">
        <v>32</v>
      </c>
      <c r="D22" s="5" t="s">
        <v>107</v>
      </c>
      <c r="E22" s="86">
        <f>台账!AM17*0.91/1000</f>
        <v>0</v>
      </c>
      <c r="F22" s="87"/>
      <c r="G22" s="87"/>
      <c r="H22" s="86">
        <f>台账!AN17/1000</f>
        <v>0</v>
      </c>
      <c r="I22" s="87"/>
      <c r="J22" s="9"/>
      <c r="K22" s="9"/>
      <c r="L22" s="9" t="s">
        <v>108</v>
      </c>
    </row>
    <row r="23" spans="1:12" ht="14.25" customHeight="1">
      <c r="A23" s="85" t="s">
        <v>109</v>
      </c>
      <c r="B23" s="67"/>
      <c r="C23" s="5" t="s">
        <v>49</v>
      </c>
      <c r="D23" s="5" t="s">
        <v>110</v>
      </c>
      <c r="E23" s="86">
        <f>台账!AN18/能源1季度!$C$30+台账!AM19+台账!AM21*0.08+台账!AM22*2.51</f>
        <v>0</v>
      </c>
      <c r="F23" s="87"/>
      <c r="G23" s="87"/>
      <c r="H23" s="86">
        <f>(台账!AN18+台账!AN19+台账!AN21+台账!AN22)/1000</f>
        <v>0</v>
      </c>
      <c r="I23" s="87"/>
      <c r="J23" s="9"/>
      <c r="K23" s="9"/>
      <c r="L23" s="9" t="s">
        <v>111</v>
      </c>
    </row>
    <row r="24" spans="1:12" ht="14.25" customHeight="1">
      <c r="A24" s="88" t="s">
        <v>112</v>
      </c>
      <c r="B24" s="71"/>
      <c r="C24" s="6" t="s">
        <v>113</v>
      </c>
      <c r="D24" s="6" t="s">
        <v>114</v>
      </c>
      <c r="E24" s="72">
        <f>E13*L13/1000+E14*L14+E15*L15+E16*L16/1000+E17*L17/1000+E18*L18+E19*L19+E20*L20+E21*L21+E22*L22+E23*L23</f>
        <v>0</v>
      </c>
      <c r="F24" s="73"/>
      <c r="G24" s="73"/>
      <c r="H24" s="89" t="s">
        <v>115</v>
      </c>
      <c r="I24" s="73"/>
      <c r="J24" s="10"/>
      <c r="K24" s="6"/>
      <c r="L24" s="6" t="s">
        <v>47</v>
      </c>
    </row>
    <row r="25" spans="1:12" ht="3.75" customHeight="1">
      <c r="L25" s="1"/>
    </row>
    <row r="26" spans="1:12" ht="12.75" customHeight="1">
      <c r="A26" s="1" t="s">
        <v>116</v>
      </c>
      <c r="B26" s="61"/>
      <c r="C26" s="59"/>
      <c r="D26" s="63" t="s">
        <v>117</v>
      </c>
      <c r="E26" s="84"/>
      <c r="G26" s="61"/>
      <c r="H26" s="59"/>
      <c r="I26" s="59"/>
      <c r="J26" s="3" t="s">
        <v>118</v>
      </c>
      <c r="K26" s="61"/>
      <c r="L26" s="59"/>
    </row>
    <row r="27" spans="1:12" ht="12.75" customHeight="1">
      <c r="A27" s="1" t="s">
        <v>119</v>
      </c>
      <c r="B27" s="61"/>
      <c r="C27" s="59"/>
      <c r="D27" s="65" t="s">
        <v>120</v>
      </c>
      <c r="E27" s="84"/>
      <c r="G27" s="2"/>
      <c r="H27" s="1"/>
      <c r="I27" s="1"/>
      <c r="J27" s="3" t="s">
        <v>121</v>
      </c>
      <c r="K27" s="61"/>
      <c r="L27" s="59"/>
    </row>
    <row r="28" spans="1:12" ht="14.25" customHeight="1"/>
    <row r="29" spans="1:12" ht="12.75" customHeight="1">
      <c r="A29" s="80" t="s">
        <v>122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</sheetData>
  <sheetProtection password="C613" sheet="1" objects="1" scenarios="1" selectLockedCells="1"/>
  <protectedRanges>
    <protectedRange sqref="H23:I23 E13:I22" name="区域1"/>
    <protectedRange sqref="E23:G23" name="区域1_1"/>
  </protectedRanges>
  <mergeCells count="66">
    <mergeCell ref="A1:L1"/>
    <mergeCell ref="K3:L3"/>
    <mergeCell ref="K4:L4"/>
    <mergeCell ref="K5:L5"/>
    <mergeCell ref="K6:L6"/>
    <mergeCell ref="A7:B7"/>
    <mergeCell ref="C7:D7"/>
    <mergeCell ref="K7:L7"/>
    <mergeCell ref="A8:B8"/>
    <mergeCell ref="C8:E8"/>
    <mergeCell ref="K8:L8"/>
    <mergeCell ref="E10:I10"/>
    <mergeCell ref="J10:K10"/>
    <mergeCell ref="E11:G11"/>
    <mergeCell ref="H11:I11"/>
    <mergeCell ref="A12:B12"/>
    <mergeCell ref="E12:G12"/>
    <mergeCell ref="H12:I12"/>
    <mergeCell ref="A13:B13"/>
    <mergeCell ref="E13:G13"/>
    <mergeCell ref="H13:I13"/>
    <mergeCell ref="A14:B14"/>
    <mergeCell ref="E14:G14"/>
    <mergeCell ref="H14:I14"/>
    <mergeCell ref="A15:B15"/>
    <mergeCell ref="E15:G15"/>
    <mergeCell ref="H15:I15"/>
    <mergeCell ref="A16:B16"/>
    <mergeCell ref="E16:G16"/>
    <mergeCell ref="H16:I16"/>
    <mergeCell ref="A17:B17"/>
    <mergeCell ref="E17:G17"/>
    <mergeCell ref="H17:I17"/>
    <mergeCell ref="A18:B18"/>
    <mergeCell ref="E18:G18"/>
    <mergeCell ref="H18:I18"/>
    <mergeCell ref="A19:B19"/>
    <mergeCell ref="E19:G19"/>
    <mergeCell ref="H19:I19"/>
    <mergeCell ref="A20:B20"/>
    <mergeCell ref="E20:G20"/>
    <mergeCell ref="H20:I20"/>
    <mergeCell ref="E24:G24"/>
    <mergeCell ref="H24:I24"/>
    <mergeCell ref="A21:B21"/>
    <mergeCell ref="E21:G21"/>
    <mergeCell ref="H21:I21"/>
    <mergeCell ref="A22:B22"/>
    <mergeCell ref="E22:G22"/>
    <mergeCell ref="H22:I22"/>
    <mergeCell ref="A29:L29"/>
    <mergeCell ref="C10:C11"/>
    <mergeCell ref="D10:D11"/>
    <mergeCell ref="L10:L11"/>
    <mergeCell ref="A10:B11"/>
    <mergeCell ref="B26:C26"/>
    <mergeCell ref="D26:E26"/>
    <mergeCell ref="G26:I26"/>
    <mergeCell ref="K26:L26"/>
    <mergeCell ref="B27:C27"/>
    <mergeCell ref="D27:E27"/>
    <mergeCell ref="K27:L27"/>
    <mergeCell ref="A23:B23"/>
    <mergeCell ref="E23:G23"/>
    <mergeCell ref="H23:I23"/>
    <mergeCell ref="A24:B24"/>
  </mergeCells>
  <phoneticPr fontId="14" type="noConversion"/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说明</vt:lpstr>
      <vt:lpstr>台账</vt:lpstr>
      <vt:lpstr>能源1季度</vt:lpstr>
      <vt:lpstr>能源2季度</vt:lpstr>
      <vt:lpstr>能源3季度</vt:lpstr>
      <vt:lpstr>能源4季度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陆屹(拟稿)</cp:lastModifiedBy>
  <dcterms:created xsi:type="dcterms:W3CDTF">1996-12-17T01:32:00Z</dcterms:created>
  <dcterms:modified xsi:type="dcterms:W3CDTF">2024-11-25T03:43:08Z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